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0" windowWidth="11955" windowHeight="6960" activeTab="0"/>
  </bookViews>
  <sheets>
    <sheet name="1100" sheetId="1" r:id="rId1"/>
  </sheets>
  <externalReferences>
    <externalReference r:id="rId4"/>
  </externalReferences>
  <definedNames>
    <definedName name="_xlnm.Print_Area" localSheetId="0">'1100'!$A$1:$T$26</definedName>
  </definedNames>
  <calcPr fullCalcOnLoad="1"/>
</workbook>
</file>

<file path=xl/sharedStrings.xml><?xml version="1.0" encoding="utf-8"?>
<sst xmlns="http://schemas.openxmlformats.org/spreadsheetml/2006/main" count="33" uniqueCount="33">
  <si>
    <t>Итого</t>
  </si>
  <si>
    <t>МО "Белогорское"</t>
  </si>
  <si>
    <t>МО "Двинское"</t>
  </si>
  <si>
    <t>МО "Емецкое"</t>
  </si>
  <si>
    <t>МО "Зачачьевское"</t>
  </si>
  <si>
    <t>МО "Кехотское"</t>
  </si>
  <si>
    <t>МО "Койдокурское"</t>
  </si>
  <si>
    <t>МО "Копачевское"</t>
  </si>
  <si>
    <t>МО "Леуновское"</t>
  </si>
  <si>
    <t>МО "Ломоносовское"</t>
  </si>
  <si>
    <t>МО "Луковецкое"</t>
  </si>
  <si>
    <t>МО "Матигорское"</t>
  </si>
  <si>
    <t>МО "Ракульское"</t>
  </si>
  <si>
    <t>МО "Светлозерское"</t>
  </si>
  <si>
    <t>МО "Селецкое"</t>
  </si>
  <si>
    <t>МО "Усть-Пинежское"</t>
  </si>
  <si>
    <t>МО "Ухтостровское"</t>
  </si>
  <si>
    <t>МО "Хаврогорское"</t>
  </si>
  <si>
    <t>МО "Холмогорское"</t>
  </si>
  <si>
    <t>местный бюджет</t>
  </si>
  <si>
    <t xml:space="preserve">Субсидия на софинансирование вопросов местного значения </t>
  </si>
  <si>
    <t xml:space="preserve">Межбюджетные трансферты на выполнение некоторых функций в области земельных отношений </t>
  </si>
  <si>
    <t xml:space="preserve">Межбюджетные трансферты на осуществление полномочий на решение вопросов местного значения на содержание дорог муниципального района в размере не менее  5% от суммы, выделяемой из областного бюджета </t>
  </si>
  <si>
    <t>Не распределенные средства</t>
  </si>
  <si>
    <t>Резервный фонд администрации муниципального образования "Холмогорский муниципальный район"</t>
  </si>
  <si>
    <t>Субсидии на реализацию долгосрочной целевой программы  "Развитие сферы культуры муниципального образования "Холмогорский муниципальный район" на 2011-2013 годы</t>
  </si>
  <si>
    <t>Субсидии на реализацию долгосрочной целевой программы "Обеспечение безопасности людей на водных объектах на территории муниципального олбразования "Холмогорский муниципальный район" на 2011-2013 годы</t>
  </si>
  <si>
    <t>Субсидии на реализацию долгосрочной целевой программы "Обеспечение пожарной безопасности на территории  муниципального образования "Холмогорский муниципальный район" на 2011-2013 годы</t>
  </si>
  <si>
    <t>Субсидии на реализацию долгосрочной целевой программы "Развитие территориального общественного самоуправления в Холмогорском районе на 2011-2013 годы"</t>
  </si>
  <si>
    <t>Субсидии бюджетам поселений на поддержку коммунального хозяйства</t>
  </si>
  <si>
    <t>Распределение межбюджетных трансфертов муниципального района бюджетам    поселений  за 2013 год</t>
  </si>
  <si>
    <t>(руб. коп)</t>
  </si>
  <si>
    <t>Приложение № 9                                                                                                                                                                                                                                      к  решению Собрания депутатов муниципального образования  "Холмогорский муниципальный район"  от ___________  2014 года №   "Об утверждении отчета об исполнении бюджета муниципального образования "Холмогорский муниципальный район" за 2013 год"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</si>
</sst>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??_р_._-;_-@_-"/>
    <numFmt numFmtId="180" formatCode="_-* #,##0_р_._-;\-* #,##0_р_._-;_-* &quot;-&quot;??_р_._-;_-@_-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10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 indent="1"/>
    </xf>
    <xf numFmtId="49" fontId="7" fillId="0" borderId="3" xfId="0" applyNumberFormat="1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49" fontId="7" fillId="0" borderId="3" xfId="0" applyNumberFormat="1" applyFont="1" applyFill="1" applyBorder="1" applyAlignment="1">
      <alignment horizontal="left" vertical="center" wrapText="1" indent="1"/>
    </xf>
    <xf numFmtId="49" fontId="7" fillId="0" borderId="4" xfId="0" applyNumberFormat="1" applyFont="1" applyFill="1" applyBorder="1" applyAlignment="1">
      <alignment horizontal="left" vertical="center" wrapText="1" indent="1"/>
    </xf>
    <xf numFmtId="172" fontId="8" fillId="0" borderId="5" xfId="0" applyNumberFormat="1" applyFont="1" applyBorder="1" applyAlignment="1">
      <alignment horizontal="left" vertical="center" wrapText="1" indent="1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7" fillId="0" borderId="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4" fontId="7" fillId="0" borderId="7" xfId="0" applyNumberFormat="1" applyFont="1" applyFill="1" applyBorder="1" applyAlignment="1">
      <alignment horizontal="left" vertical="center" wrapText="1" indent="1"/>
    </xf>
    <xf numFmtId="4" fontId="7" fillId="0" borderId="8" xfId="0" applyNumberFormat="1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left" vertical="center" wrapText="1" indent="1"/>
    </xf>
    <xf numFmtId="4" fontId="7" fillId="0" borderId="12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left" vertical="center" wrapText="1" indent="1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/>
    </xf>
    <xf numFmtId="181" fontId="7" fillId="0" borderId="18" xfId="0" applyNumberFormat="1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0" xfId="0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181" fontId="7" fillId="0" borderId="20" xfId="0" applyNumberFormat="1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7%202013%20&#1084;&#1077;&#1078;&#1073;%20&#1086;&#1073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0"/>
    </sheetNames>
    <sheetDataSet>
      <sheetData sheetId="0">
        <row r="27">
          <cell r="BC27">
            <v>136354652.7</v>
          </cell>
          <cell r="BD27">
            <v>101380934.71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2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2.75"/>
  <cols>
    <col min="1" max="1" width="2.00390625" style="0" customWidth="1"/>
    <col min="2" max="2" width="21.75390625" style="0" customWidth="1"/>
    <col min="3" max="4" width="12.375" style="15" customWidth="1"/>
    <col min="5" max="6" width="11.00390625" style="15" customWidth="1"/>
    <col min="7" max="8" width="12.75390625" style="15" customWidth="1"/>
    <col min="9" max="10" width="12.625" style="15" customWidth="1"/>
    <col min="11" max="12" width="12.375" style="15" customWidth="1"/>
    <col min="13" max="14" width="11.625" style="15" customWidth="1"/>
    <col min="15" max="18" width="11.00390625" style="15" customWidth="1"/>
    <col min="19" max="20" width="12.375" style="15" customWidth="1"/>
    <col min="21" max="21" width="9.125" style="15" customWidth="1"/>
    <col min="22" max="22" width="12.75390625" style="0" hidden="1" customWidth="1"/>
    <col min="23" max="24" width="13.875" style="0" bestFit="1" customWidth="1"/>
  </cols>
  <sheetData>
    <row r="1" spans="6:11" ht="61.5" customHeight="1">
      <c r="F1" s="39" t="s">
        <v>32</v>
      </c>
      <c r="G1" s="40"/>
      <c r="H1" s="40"/>
      <c r="I1" s="40"/>
      <c r="J1" s="40"/>
      <c r="K1" s="40"/>
    </row>
    <row r="2" spans="2:20" ht="38.25" customHeight="1">
      <c r="B2" s="35"/>
      <c r="C2" s="47" t="s">
        <v>30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36"/>
      <c r="P2" s="36"/>
      <c r="Q2" s="36"/>
      <c r="R2" s="36"/>
      <c r="S2" s="36" t="s">
        <v>31</v>
      </c>
      <c r="T2" s="36"/>
    </row>
    <row r="3" spans="1:20" ht="18" customHeight="1">
      <c r="A3" s="1"/>
      <c r="B3" s="49"/>
      <c r="C3" s="50" t="s">
        <v>19</v>
      </c>
      <c r="D3" s="50"/>
      <c r="E3" s="50"/>
      <c r="F3" s="50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3" s="2" customFormat="1" ht="27" customHeight="1">
      <c r="A4" s="3"/>
      <c r="B4" s="49"/>
      <c r="C4" s="41" t="s">
        <v>20</v>
      </c>
      <c r="D4" s="42"/>
      <c r="E4" s="41" t="s">
        <v>25</v>
      </c>
      <c r="F4" s="42"/>
      <c r="G4" s="41" t="s">
        <v>21</v>
      </c>
      <c r="H4" s="42"/>
      <c r="I4" s="41" t="s">
        <v>26</v>
      </c>
      <c r="J4" s="42"/>
      <c r="K4" s="41" t="s">
        <v>27</v>
      </c>
      <c r="L4" s="42"/>
      <c r="M4" s="41" t="s">
        <v>28</v>
      </c>
      <c r="N4" s="42"/>
      <c r="O4" s="41" t="s">
        <v>24</v>
      </c>
      <c r="P4" s="42"/>
      <c r="Q4" s="52" t="s">
        <v>29</v>
      </c>
      <c r="R4" s="53"/>
      <c r="S4" s="41" t="s">
        <v>22</v>
      </c>
      <c r="T4" s="42"/>
      <c r="U4" s="16"/>
      <c r="W4" s="12"/>
    </row>
    <row r="5" spans="2:20" ht="216" customHeight="1">
      <c r="B5" s="49"/>
      <c r="C5" s="45"/>
      <c r="D5" s="44"/>
      <c r="E5" s="43"/>
      <c r="F5" s="44"/>
      <c r="G5" s="45"/>
      <c r="H5" s="44"/>
      <c r="I5" s="46"/>
      <c r="J5" s="44"/>
      <c r="K5" s="45"/>
      <c r="L5" s="44"/>
      <c r="M5" s="43"/>
      <c r="N5" s="44"/>
      <c r="O5" s="43"/>
      <c r="P5" s="44"/>
      <c r="Q5" s="54"/>
      <c r="R5" s="44"/>
      <c r="S5" s="43"/>
      <c r="T5" s="44"/>
    </row>
    <row r="6" spans="2:20" ht="12.75">
      <c r="B6" s="5">
        <v>1</v>
      </c>
      <c r="C6" s="17">
        <v>2</v>
      </c>
      <c r="D6" s="17">
        <v>3</v>
      </c>
      <c r="E6" s="17">
        <v>4</v>
      </c>
      <c r="F6" s="17">
        <v>5</v>
      </c>
      <c r="G6" s="18">
        <v>6</v>
      </c>
      <c r="H6" s="18">
        <v>7</v>
      </c>
      <c r="I6" s="18">
        <v>8</v>
      </c>
      <c r="J6" s="18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  <c r="S6" s="18">
        <v>18</v>
      </c>
      <c r="T6" s="18">
        <v>19</v>
      </c>
    </row>
    <row r="7" spans="2:20" ht="12.75">
      <c r="B7" s="6" t="s">
        <v>1</v>
      </c>
      <c r="C7" s="19">
        <f>388500-194250</f>
        <v>194250</v>
      </c>
      <c r="D7" s="19">
        <f>388500-194250</f>
        <v>194250</v>
      </c>
      <c r="E7" s="19"/>
      <c r="F7" s="19"/>
      <c r="G7" s="20">
        <v>180300</v>
      </c>
      <c r="H7" s="20">
        <v>180300</v>
      </c>
      <c r="I7" s="20">
        <v>17000</v>
      </c>
      <c r="J7" s="20">
        <v>17000</v>
      </c>
      <c r="K7" s="21">
        <f>35000+70000</f>
        <v>105000</v>
      </c>
      <c r="L7" s="21">
        <f>35000+70000</f>
        <v>105000</v>
      </c>
      <c r="M7" s="21"/>
      <c r="N7" s="21"/>
      <c r="O7" s="21">
        <v>499575.6</v>
      </c>
      <c r="P7" s="21">
        <v>499575.6</v>
      </c>
      <c r="Q7" s="21"/>
      <c r="R7" s="21"/>
      <c r="S7" s="22"/>
      <c r="T7" s="22"/>
    </row>
    <row r="8" spans="2:20" ht="12.75">
      <c r="B8" s="7" t="s">
        <v>2</v>
      </c>
      <c r="C8" s="23">
        <v>494600</v>
      </c>
      <c r="D8" s="23">
        <v>494600</v>
      </c>
      <c r="E8" s="23"/>
      <c r="F8" s="23"/>
      <c r="G8" s="24">
        <v>180500</v>
      </c>
      <c r="H8" s="24">
        <v>180500</v>
      </c>
      <c r="I8" s="24">
        <v>17000</v>
      </c>
      <c r="J8" s="24">
        <v>17000</v>
      </c>
      <c r="K8" s="25">
        <v>108567.84</v>
      </c>
      <c r="L8" s="25">
        <v>108567.74</v>
      </c>
      <c r="M8" s="25"/>
      <c r="N8" s="25"/>
      <c r="O8" s="25">
        <v>756000</v>
      </c>
      <c r="P8" s="25">
        <v>756000</v>
      </c>
      <c r="Q8" s="25">
        <v>2148048</v>
      </c>
      <c r="R8" s="25">
        <v>2148048</v>
      </c>
      <c r="S8" s="14"/>
      <c r="T8" s="14"/>
    </row>
    <row r="9" spans="2:20" ht="12.75">
      <c r="B9" s="8" t="s">
        <v>3</v>
      </c>
      <c r="C9" s="23">
        <v>263000</v>
      </c>
      <c r="D9" s="23">
        <v>263000</v>
      </c>
      <c r="E9" s="23">
        <f>4000+5000</f>
        <v>9000</v>
      </c>
      <c r="F9" s="23">
        <f>4000+5000</f>
        <v>9000</v>
      </c>
      <c r="G9" s="24">
        <v>318100</v>
      </c>
      <c r="H9" s="24">
        <v>318100</v>
      </c>
      <c r="I9" s="24">
        <v>17000</v>
      </c>
      <c r="J9" s="24">
        <v>17000</v>
      </c>
      <c r="K9" s="25">
        <v>158270</v>
      </c>
      <c r="L9" s="25">
        <v>158270</v>
      </c>
      <c r="M9" s="25">
        <v>50000</v>
      </c>
      <c r="N9" s="25">
        <v>50000</v>
      </c>
      <c r="O9" s="25">
        <v>23200</v>
      </c>
      <c r="P9" s="25">
        <v>23200</v>
      </c>
      <c r="Q9" s="25"/>
      <c r="R9" s="25"/>
      <c r="S9" s="14">
        <v>19430</v>
      </c>
      <c r="T9" s="14">
        <v>19430</v>
      </c>
    </row>
    <row r="10" spans="2:20" ht="12.75">
      <c r="B10" s="8" t="s">
        <v>4</v>
      </c>
      <c r="C10" s="23">
        <v>0</v>
      </c>
      <c r="D10" s="23">
        <v>0</v>
      </c>
      <c r="E10" s="23">
        <v>2000</v>
      </c>
      <c r="F10" s="23">
        <v>2000</v>
      </c>
      <c r="G10" s="24">
        <v>211800</v>
      </c>
      <c r="H10" s="24">
        <v>211800</v>
      </c>
      <c r="I10" s="24">
        <v>26000</v>
      </c>
      <c r="J10" s="24">
        <v>26000</v>
      </c>
      <c r="K10" s="25">
        <v>35900</v>
      </c>
      <c r="L10" s="25">
        <v>35900</v>
      </c>
      <c r="M10" s="25">
        <v>20000</v>
      </c>
      <c r="N10" s="25">
        <v>20000</v>
      </c>
      <c r="O10" s="25">
        <v>278952</v>
      </c>
      <c r="P10" s="25">
        <v>278952</v>
      </c>
      <c r="Q10" s="25"/>
      <c r="R10" s="25"/>
      <c r="S10" s="14">
        <v>29500</v>
      </c>
      <c r="T10" s="14">
        <v>29500</v>
      </c>
    </row>
    <row r="11" spans="2:20" ht="12.75">
      <c r="B11" s="8" t="s">
        <v>5</v>
      </c>
      <c r="C11" s="23">
        <f>501000+166700</f>
        <v>667700</v>
      </c>
      <c r="D11" s="23">
        <f>501000+166700</f>
        <v>667700</v>
      </c>
      <c r="E11" s="23">
        <v>14000</v>
      </c>
      <c r="F11" s="23">
        <v>14000</v>
      </c>
      <c r="G11" s="24">
        <v>212100</v>
      </c>
      <c r="H11" s="24">
        <v>212100</v>
      </c>
      <c r="I11" s="24">
        <v>24000</v>
      </c>
      <c r="J11" s="24">
        <v>24000</v>
      </c>
      <c r="K11" s="25">
        <f>45000+30000</f>
        <v>75000</v>
      </c>
      <c r="L11" s="25">
        <f>45000+30000</f>
        <v>75000</v>
      </c>
      <c r="M11" s="25">
        <v>26500</v>
      </c>
      <c r="N11" s="25">
        <v>26500</v>
      </c>
      <c r="O11" s="25">
        <v>238644</v>
      </c>
      <c r="P11" s="25">
        <v>238644</v>
      </c>
      <c r="Q11" s="25"/>
      <c r="R11" s="25"/>
      <c r="S11" s="14"/>
      <c r="T11" s="14"/>
    </row>
    <row r="12" spans="2:20" ht="12.75">
      <c r="B12" s="8" t="s">
        <v>6</v>
      </c>
      <c r="C12" s="23">
        <v>1455300</v>
      </c>
      <c r="D12" s="23">
        <v>1455300</v>
      </c>
      <c r="E12" s="23"/>
      <c r="F12" s="23"/>
      <c r="G12" s="24">
        <v>189400</v>
      </c>
      <c r="H12" s="24">
        <v>189400</v>
      </c>
      <c r="I12" s="24">
        <v>20000</v>
      </c>
      <c r="J12" s="24">
        <v>20000</v>
      </c>
      <c r="K12" s="25">
        <v>145000</v>
      </c>
      <c r="L12" s="25">
        <v>144999</v>
      </c>
      <c r="M12" s="25">
        <v>25000</v>
      </c>
      <c r="N12" s="25">
        <v>25000</v>
      </c>
      <c r="O12" s="25"/>
      <c r="P12" s="25"/>
      <c r="Q12" s="25"/>
      <c r="R12" s="25"/>
      <c r="S12" s="14"/>
      <c r="T12" s="14"/>
    </row>
    <row r="13" spans="2:20" ht="12.75">
      <c r="B13" s="8" t="s">
        <v>7</v>
      </c>
      <c r="C13" s="23">
        <v>814600</v>
      </c>
      <c r="D13" s="23">
        <v>814600</v>
      </c>
      <c r="E13" s="23">
        <v>7000</v>
      </c>
      <c r="F13" s="23">
        <v>7000</v>
      </c>
      <c r="G13" s="24">
        <v>212000</v>
      </c>
      <c r="H13" s="24">
        <v>212000</v>
      </c>
      <c r="I13" s="24">
        <v>28000</v>
      </c>
      <c r="J13" s="24">
        <v>28000</v>
      </c>
      <c r="K13" s="25">
        <v>91000</v>
      </c>
      <c r="L13" s="25">
        <v>91000</v>
      </c>
      <c r="M13" s="25">
        <v>23000</v>
      </c>
      <c r="N13" s="25">
        <v>23000</v>
      </c>
      <c r="O13" s="25">
        <v>348000</v>
      </c>
      <c r="P13" s="25">
        <v>348000</v>
      </c>
      <c r="Q13" s="25"/>
      <c r="R13" s="25"/>
      <c r="S13" s="14">
        <v>9150</v>
      </c>
      <c r="T13" s="14">
        <v>9150</v>
      </c>
    </row>
    <row r="14" spans="2:20" ht="12.75">
      <c r="B14" s="8" t="s">
        <v>8</v>
      </c>
      <c r="C14" s="23">
        <v>675200</v>
      </c>
      <c r="D14" s="23">
        <v>675200</v>
      </c>
      <c r="E14" s="23"/>
      <c r="F14" s="23"/>
      <c r="G14" s="24">
        <v>103700</v>
      </c>
      <c r="H14" s="24">
        <v>103700</v>
      </c>
      <c r="I14" s="24">
        <v>17000</v>
      </c>
      <c r="J14" s="24">
        <v>17000</v>
      </c>
      <c r="K14" s="25">
        <f>36000</f>
        <v>36000</v>
      </c>
      <c r="L14" s="25">
        <f>36000</f>
        <v>36000</v>
      </c>
      <c r="M14" s="25">
        <v>10000</v>
      </c>
      <c r="N14" s="25">
        <v>10000</v>
      </c>
      <c r="O14" s="25"/>
      <c r="P14" s="25"/>
      <c r="Q14" s="25"/>
      <c r="R14" s="25"/>
      <c r="S14" s="14"/>
      <c r="T14" s="14"/>
    </row>
    <row r="15" spans="2:20" ht="12.75">
      <c r="B15" s="8" t="s">
        <v>9</v>
      </c>
      <c r="C15" s="23">
        <f>854800-185900</f>
        <v>668900</v>
      </c>
      <c r="D15" s="23">
        <f>854800-185900</f>
        <v>668900</v>
      </c>
      <c r="E15" s="23">
        <v>5000</v>
      </c>
      <c r="F15" s="23">
        <v>5000</v>
      </c>
      <c r="G15" s="26">
        <v>202900</v>
      </c>
      <c r="H15" s="26">
        <v>202900</v>
      </c>
      <c r="I15" s="26">
        <v>17000</v>
      </c>
      <c r="J15" s="26">
        <v>17000</v>
      </c>
      <c r="K15" s="27">
        <f>53000</f>
        <v>53000</v>
      </c>
      <c r="L15" s="27">
        <v>52996.87</v>
      </c>
      <c r="M15" s="27">
        <v>40000</v>
      </c>
      <c r="N15" s="27">
        <v>40000</v>
      </c>
      <c r="O15" s="27">
        <v>379723.9</v>
      </c>
      <c r="P15" s="27">
        <v>379723.9</v>
      </c>
      <c r="Q15" s="27"/>
      <c r="R15" s="27"/>
      <c r="S15" s="28">
        <v>1605</v>
      </c>
      <c r="T15" s="28">
        <v>1605</v>
      </c>
    </row>
    <row r="16" spans="2:20" ht="12.75">
      <c r="B16" s="8" t="s">
        <v>10</v>
      </c>
      <c r="C16" s="23">
        <v>0</v>
      </c>
      <c r="D16" s="23">
        <v>0</v>
      </c>
      <c r="E16" s="23">
        <v>1000</v>
      </c>
      <c r="F16" s="23">
        <v>1000</v>
      </c>
      <c r="G16" s="24">
        <v>202900</v>
      </c>
      <c r="H16" s="24">
        <v>202900</v>
      </c>
      <c r="I16" s="24">
        <v>0</v>
      </c>
      <c r="J16" s="24">
        <v>0</v>
      </c>
      <c r="K16" s="25">
        <v>87699.64</v>
      </c>
      <c r="L16" s="25">
        <v>87699.64</v>
      </c>
      <c r="M16" s="25">
        <v>65000</v>
      </c>
      <c r="N16" s="25">
        <v>65000</v>
      </c>
      <c r="O16" s="25">
        <v>369000</v>
      </c>
      <c r="P16" s="25">
        <v>369000</v>
      </c>
      <c r="Q16" s="25"/>
      <c r="R16" s="25"/>
      <c r="S16" s="14">
        <v>6670</v>
      </c>
      <c r="T16" s="14">
        <v>6670</v>
      </c>
    </row>
    <row r="17" spans="2:20" ht="12.75">
      <c r="B17" s="8" t="s">
        <v>11</v>
      </c>
      <c r="C17" s="23">
        <v>0</v>
      </c>
      <c r="D17" s="23">
        <v>0</v>
      </c>
      <c r="E17" s="23">
        <v>3000</v>
      </c>
      <c r="F17" s="23">
        <v>3000</v>
      </c>
      <c r="G17" s="24">
        <v>0</v>
      </c>
      <c r="H17" s="24">
        <v>0</v>
      </c>
      <c r="I17" s="24">
        <v>19000</v>
      </c>
      <c r="J17" s="24">
        <v>19000</v>
      </c>
      <c r="K17" s="25">
        <v>91675.26</v>
      </c>
      <c r="L17" s="25">
        <v>91675.26</v>
      </c>
      <c r="M17" s="25"/>
      <c r="N17" s="25"/>
      <c r="O17" s="25"/>
      <c r="P17" s="25"/>
      <c r="Q17" s="25"/>
      <c r="R17" s="25"/>
      <c r="S17" s="14"/>
      <c r="T17" s="14"/>
    </row>
    <row r="18" spans="2:20" ht="12.75">
      <c r="B18" s="8" t="s">
        <v>12</v>
      </c>
      <c r="C18" s="23">
        <v>0</v>
      </c>
      <c r="D18" s="23">
        <v>0</v>
      </c>
      <c r="E18" s="23"/>
      <c r="F18" s="23"/>
      <c r="G18" s="24">
        <v>202900</v>
      </c>
      <c r="H18" s="24">
        <v>202900</v>
      </c>
      <c r="I18" s="24">
        <v>25000</v>
      </c>
      <c r="J18" s="24">
        <v>25000</v>
      </c>
      <c r="K18" s="25">
        <f>81000</f>
        <v>81000</v>
      </c>
      <c r="L18" s="25">
        <f>81000</f>
        <v>81000</v>
      </c>
      <c r="M18" s="25"/>
      <c r="N18" s="25"/>
      <c r="O18" s="25">
        <v>1001164.18</v>
      </c>
      <c r="P18" s="25">
        <v>1001164.18</v>
      </c>
      <c r="Q18" s="25"/>
      <c r="R18" s="25"/>
      <c r="S18" s="14"/>
      <c r="T18" s="14"/>
    </row>
    <row r="19" spans="2:20" ht="12.75">
      <c r="B19" s="7" t="s">
        <v>13</v>
      </c>
      <c r="C19" s="23">
        <f>819900-409950</f>
        <v>409950</v>
      </c>
      <c r="D19" s="23">
        <f>819900-409950</f>
        <v>409950</v>
      </c>
      <c r="E19" s="23"/>
      <c r="F19" s="23"/>
      <c r="G19" s="26">
        <v>180500</v>
      </c>
      <c r="H19" s="26">
        <v>180500</v>
      </c>
      <c r="I19" s="26">
        <v>0</v>
      </c>
      <c r="J19" s="26">
        <v>0</v>
      </c>
      <c r="K19" s="27">
        <v>0</v>
      </c>
      <c r="L19" s="27">
        <v>0</v>
      </c>
      <c r="M19" s="27">
        <v>20000</v>
      </c>
      <c r="N19" s="27">
        <v>20000</v>
      </c>
      <c r="O19" s="27">
        <v>88484.06</v>
      </c>
      <c r="P19" s="27">
        <v>88484.06</v>
      </c>
      <c r="Q19" s="27"/>
      <c r="R19" s="27"/>
      <c r="S19" s="28"/>
      <c r="T19" s="28"/>
    </row>
    <row r="20" spans="2:20" ht="12.75">
      <c r="B20" s="8" t="s">
        <v>14</v>
      </c>
      <c r="C20" s="23">
        <f>1141000-303000</f>
        <v>838000</v>
      </c>
      <c r="D20" s="23">
        <f>1141000-303000</f>
        <v>838000</v>
      </c>
      <c r="E20" s="23"/>
      <c r="F20" s="23"/>
      <c r="G20" s="26">
        <v>193900</v>
      </c>
      <c r="H20" s="26">
        <v>193900</v>
      </c>
      <c r="I20" s="26">
        <v>0</v>
      </c>
      <c r="J20" s="26">
        <v>0</v>
      </c>
      <c r="K20" s="27">
        <v>76523.76</v>
      </c>
      <c r="L20" s="27">
        <v>76523.71</v>
      </c>
      <c r="M20" s="27"/>
      <c r="N20" s="27"/>
      <c r="O20" s="27">
        <v>196500</v>
      </c>
      <c r="P20" s="27">
        <v>196500</v>
      </c>
      <c r="Q20" s="27"/>
      <c r="R20" s="27"/>
      <c r="S20" s="28">
        <f>50655+18300</f>
        <v>68955</v>
      </c>
      <c r="T20" s="28">
        <f>50655+18300</f>
        <v>68955</v>
      </c>
    </row>
    <row r="21" spans="2:20" ht="12.75">
      <c r="B21" s="8" t="s">
        <v>15</v>
      </c>
      <c r="C21" s="23">
        <v>1261000</v>
      </c>
      <c r="D21" s="23">
        <v>1261000</v>
      </c>
      <c r="E21" s="23">
        <v>2000</v>
      </c>
      <c r="F21" s="23">
        <v>2000</v>
      </c>
      <c r="G21" s="26">
        <v>185000</v>
      </c>
      <c r="H21" s="26">
        <v>185000</v>
      </c>
      <c r="I21" s="26">
        <v>30000</v>
      </c>
      <c r="J21" s="26">
        <v>30000</v>
      </c>
      <c r="K21" s="27">
        <v>157988.02</v>
      </c>
      <c r="L21" s="27">
        <v>157988.02</v>
      </c>
      <c r="M21" s="27"/>
      <c r="N21" s="27"/>
      <c r="O21" s="27"/>
      <c r="P21" s="27"/>
      <c r="Q21" s="27"/>
      <c r="R21" s="27"/>
      <c r="S21" s="28">
        <v>830</v>
      </c>
      <c r="T21" s="28">
        <v>830</v>
      </c>
    </row>
    <row r="22" spans="2:20" ht="12.75">
      <c r="B22" s="8" t="s">
        <v>16</v>
      </c>
      <c r="C22" s="23">
        <v>0</v>
      </c>
      <c r="D22" s="23">
        <v>0</v>
      </c>
      <c r="E22" s="23">
        <v>1000</v>
      </c>
      <c r="F22" s="23">
        <v>1000</v>
      </c>
      <c r="G22" s="26">
        <v>180500</v>
      </c>
      <c r="H22" s="26">
        <v>180500</v>
      </c>
      <c r="I22" s="26">
        <v>30000</v>
      </c>
      <c r="J22" s="26">
        <v>30000</v>
      </c>
      <c r="K22" s="27">
        <v>165800.36</v>
      </c>
      <c r="L22" s="27">
        <v>165800.36</v>
      </c>
      <c r="M22" s="27">
        <v>50000</v>
      </c>
      <c r="N22" s="27">
        <v>50000</v>
      </c>
      <c r="O22" s="27">
        <v>243741</v>
      </c>
      <c r="P22" s="27">
        <v>243741</v>
      </c>
      <c r="Q22" s="27"/>
      <c r="R22" s="27"/>
      <c r="S22" s="28">
        <v>134705</v>
      </c>
      <c r="T22" s="28">
        <v>134705</v>
      </c>
    </row>
    <row r="23" spans="2:20" ht="12.75">
      <c r="B23" s="8" t="s">
        <v>17</v>
      </c>
      <c r="C23" s="23">
        <v>654000</v>
      </c>
      <c r="D23" s="23">
        <v>654000</v>
      </c>
      <c r="E23" s="23"/>
      <c r="F23" s="23"/>
      <c r="G23" s="26">
        <v>189500</v>
      </c>
      <c r="H23" s="26">
        <v>189500</v>
      </c>
      <c r="I23" s="26">
        <v>14000</v>
      </c>
      <c r="J23" s="26">
        <v>14000</v>
      </c>
      <c r="K23" s="27">
        <f>58000</f>
        <v>58000</v>
      </c>
      <c r="L23" s="27">
        <f>58000</f>
        <v>58000</v>
      </c>
      <c r="M23" s="27"/>
      <c r="N23" s="27"/>
      <c r="O23" s="27">
        <v>179408.08</v>
      </c>
      <c r="P23" s="27">
        <v>179408.08</v>
      </c>
      <c r="Q23" s="27"/>
      <c r="R23" s="27"/>
      <c r="S23" s="28">
        <v>13915</v>
      </c>
      <c r="T23" s="28">
        <v>13915</v>
      </c>
    </row>
    <row r="24" spans="2:20" ht="12.75">
      <c r="B24" s="9" t="s">
        <v>18</v>
      </c>
      <c r="C24" s="23">
        <v>0</v>
      </c>
      <c r="D24" s="23">
        <v>0</v>
      </c>
      <c r="E24" s="23">
        <v>10000</v>
      </c>
      <c r="F24" s="23">
        <v>10000</v>
      </c>
      <c r="G24" s="26">
        <v>0</v>
      </c>
      <c r="H24" s="26">
        <v>0</v>
      </c>
      <c r="I24" s="26">
        <v>20000</v>
      </c>
      <c r="J24" s="26">
        <v>20000</v>
      </c>
      <c r="K24" s="27">
        <v>190000</v>
      </c>
      <c r="L24" s="27">
        <v>189987</v>
      </c>
      <c r="M24" s="27">
        <v>55000</v>
      </c>
      <c r="N24" s="27">
        <v>55000</v>
      </c>
      <c r="O24" s="27">
        <v>499652.95</v>
      </c>
      <c r="P24" s="27">
        <v>499652.95</v>
      </c>
      <c r="Q24" s="27"/>
      <c r="R24" s="27"/>
      <c r="S24" s="28">
        <v>965</v>
      </c>
      <c r="T24" s="28">
        <v>965</v>
      </c>
    </row>
    <row r="25" spans="2:20" ht="25.5">
      <c r="B25" s="10" t="s">
        <v>23</v>
      </c>
      <c r="C25" s="29"/>
      <c r="D25" s="29"/>
      <c r="E25" s="29"/>
      <c r="F25" s="29"/>
      <c r="G25" s="30"/>
      <c r="H25" s="30"/>
      <c r="I25" s="30"/>
      <c r="J25" s="30"/>
      <c r="K25" s="30"/>
      <c r="L25" s="30"/>
      <c r="M25" s="31"/>
      <c r="N25" s="31"/>
      <c r="O25" s="31"/>
      <c r="P25" s="31"/>
      <c r="Q25" s="31"/>
      <c r="R25" s="31"/>
      <c r="S25" s="32"/>
      <c r="T25" s="32"/>
    </row>
    <row r="26" spans="2:24" ht="15">
      <c r="B26" s="11" t="s">
        <v>0</v>
      </c>
      <c r="C26" s="33">
        <f>SUM(C7+C8+C9+C10+C11+C12+C13+C14+C15+C16+C17+C18+C19+C20+C21+C22+C23+C24)</f>
        <v>8396500</v>
      </c>
      <c r="D26" s="33">
        <f>SUM(D7+D8+D9+D10+D11+D12+D13+D14+D15+D16+D17+D18+D19+D20+D21+D22+D23+D24)</f>
        <v>8396500</v>
      </c>
      <c r="E26" s="33">
        <f aca="true" t="shared" si="0" ref="E26:T26">SUM(E7:E25)</f>
        <v>54000</v>
      </c>
      <c r="F26" s="33">
        <f t="shared" si="0"/>
        <v>54000</v>
      </c>
      <c r="G26" s="33">
        <f t="shared" si="0"/>
        <v>3146000</v>
      </c>
      <c r="H26" s="33">
        <f t="shared" si="0"/>
        <v>3146000</v>
      </c>
      <c r="I26" s="33">
        <f t="shared" si="0"/>
        <v>321000</v>
      </c>
      <c r="J26" s="33">
        <f t="shared" si="0"/>
        <v>321000</v>
      </c>
      <c r="K26" s="33">
        <f t="shared" si="0"/>
        <v>1716424.88</v>
      </c>
      <c r="L26" s="33">
        <f t="shared" si="0"/>
        <v>1716407.6</v>
      </c>
      <c r="M26" s="33">
        <f t="shared" si="0"/>
        <v>384500</v>
      </c>
      <c r="N26" s="33">
        <f t="shared" si="0"/>
        <v>384500</v>
      </c>
      <c r="O26" s="33">
        <f t="shared" si="0"/>
        <v>5102045.7700000005</v>
      </c>
      <c r="P26" s="33">
        <f t="shared" si="0"/>
        <v>5102045.7700000005</v>
      </c>
      <c r="Q26" s="33">
        <f t="shared" si="0"/>
        <v>2148048</v>
      </c>
      <c r="R26" s="33">
        <f t="shared" si="0"/>
        <v>2148048</v>
      </c>
      <c r="S26" s="33">
        <f t="shared" si="0"/>
        <v>285725</v>
      </c>
      <c r="T26" s="33">
        <f t="shared" si="0"/>
        <v>285725</v>
      </c>
      <c r="V26" s="13">
        <f>SUM(C26:T26)</f>
        <v>43108470.02</v>
      </c>
      <c r="W26" s="13">
        <f>SUM(C26,E26,G26,I26,K26,M26,O26,Q26,S26)</f>
        <v>21554243.65</v>
      </c>
      <c r="X26" s="13">
        <f>SUM(D26,F26,H26,J26,L26,N26,P26,R26,T26)</f>
        <v>21554226.37</v>
      </c>
    </row>
    <row r="27" spans="2:6" ht="12.75">
      <c r="B27" s="4"/>
      <c r="C27" s="34"/>
      <c r="D27" s="34"/>
      <c r="E27" s="34"/>
      <c r="F27" s="34"/>
    </row>
    <row r="28" spans="2:12" ht="12.75">
      <c r="B28" s="4"/>
      <c r="C28" s="34"/>
      <c r="D28" s="34"/>
      <c r="E28" s="34"/>
      <c r="F28" s="34"/>
      <c r="L28" s="38"/>
    </row>
    <row r="29" spans="2:24" ht="12.75">
      <c r="B29" s="4"/>
      <c r="C29" s="34"/>
      <c r="D29" s="34"/>
      <c r="E29" s="34"/>
      <c r="F29" s="34"/>
      <c r="L29" s="38"/>
      <c r="W29" s="13">
        <f>SUM(W26+'[1]1100'!$BC$27)</f>
        <v>157908896.35</v>
      </c>
      <c r="X29" s="13">
        <f>SUM(X26+'[1]1100'!$BD$27)</f>
        <v>122935161.08</v>
      </c>
    </row>
    <row r="30" spans="2:12" ht="12.75">
      <c r="B30" s="4"/>
      <c r="C30" s="34"/>
      <c r="D30" s="34"/>
      <c r="E30" s="34"/>
      <c r="F30" s="34"/>
      <c r="L30" s="38"/>
    </row>
    <row r="31" spans="2:24" ht="12.75">
      <c r="B31" s="4"/>
      <c r="C31" s="34"/>
      <c r="D31" s="34"/>
      <c r="E31" s="34"/>
      <c r="F31" s="34"/>
      <c r="W31" s="37">
        <v>157411814.95</v>
      </c>
      <c r="X31" s="37">
        <v>122935161.08</v>
      </c>
    </row>
    <row r="32" spans="2:23" ht="12.75">
      <c r="B32" s="4"/>
      <c r="C32" s="34"/>
      <c r="D32" s="34"/>
      <c r="E32" s="34"/>
      <c r="F32" s="34"/>
      <c r="W32" s="37"/>
    </row>
    <row r="33" spans="2:24" ht="12.75">
      <c r="B33" s="4"/>
      <c r="C33" s="34"/>
      <c r="D33" s="34"/>
      <c r="E33" s="34"/>
      <c r="F33" s="34"/>
      <c r="W33" s="13">
        <f>SUM(W29-W31)</f>
        <v>497081.40000000596</v>
      </c>
      <c r="X33" s="13">
        <f>SUM(X29-X31)</f>
        <v>0</v>
      </c>
    </row>
    <row r="34" spans="2:6" ht="12.75">
      <c r="B34" s="4"/>
      <c r="C34" s="34"/>
      <c r="D34" s="34"/>
      <c r="E34" s="34"/>
      <c r="F34" s="34"/>
    </row>
    <row r="35" spans="2:6" ht="12.75">
      <c r="B35" s="4"/>
      <c r="C35" s="34"/>
      <c r="D35" s="34"/>
      <c r="E35" s="34"/>
      <c r="F35" s="34"/>
    </row>
    <row r="36" spans="2:6" ht="12.75">
      <c r="B36" s="4"/>
      <c r="C36" s="34"/>
      <c r="D36" s="34"/>
      <c r="E36" s="34"/>
      <c r="F36" s="34"/>
    </row>
    <row r="37" spans="2:6" ht="12.75">
      <c r="B37" s="4"/>
      <c r="C37" s="34"/>
      <c r="D37" s="34"/>
      <c r="E37" s="34"/>
      <c r="F37" s="34"/>
    </row>
    <row r="38" spans="2:6" ht="12.75">
      <c r="B38" s="4"/>
      <c r="C38" s="34"/>
      <c r="D38" s="34"/>
      <c r="E38" s="34"/>
      <c r="F38" s="34"/>
    </row>
    <row r="39" spans="2:6" ht="12.75">
      <c r="B39" s="4"/>
      <c r="C39" s="34"/>
      <c r="D39" s="34"/>
      <c r="E39" s="34"/>
      <c r="F39" s="34"/>
    </row>
    <row r="40" spans="2:6" ht="12.75">
      <c r="B40" s="4"/>
      <c r="C40" s="34"/>
      <c r="D40" s="34"/>
      <c r="E40" s="34"/>
      <c r="F40" s="34"/>
    </row>
    <row r="41" spans="2:6" ht="12.75">
      <c r="B41" s="4"/>
      <c r="C41" s="34"/>
      <c r="D41" s="34"/>
      <c r="E41" s="34"/>
      <c r="F41" s="34"/>
    </row>
    <row r="42" spans="2:6" ht="12.75">
      <c r="B42" s="4"/>
      <c r="C42" s="34"/>
      <c r="D42" s="34"/>
      <c r="E42" s="34"/>
      <c r="F42" s="34"/>
    </row>
    <row r="43" spans="2:6" ht="12.75">
      <c r="B43" s="4"/>
      <c r="C43" s="34"/>
      <c r="D43" s="34"/>
      <c r="E43" s="34"/>
      <c r="F43" s="34"/>
    </row>
    <row r="44" spans="2:6" ht="12.75">
      <c r="B44" s="4"/>
      <c r="C44" s="34"/>
      <c r="D44" s="34"/>
      <c r="E44" s="34"/>
      <c r="F44" s="34"/>
    </row>
    <row r="45" spans="2:6" ht="12.75">
      <c r="B45" s="4"/>
      <c r="C45" s="34"/>
      <c r="D45" s="34"/>
      <c r="E45" s="34"/>
      <c r="F45" s="34"/>
    </row>
    <row r="46" spans="2:6" ht="12.75">
      <c r="B46" s="4"/>
      <c r="C46" s="34"/>
      <c r="D46" s="34"/>
      <c r="E46" s="34"/>
      <c r="F46" s="34"/>
    </row>
    <row r="47" spans="2:6" ht="12.75">
      <c r="B47" s="4"/>
      <c r="C47" s="34"/>
      <c r="D47" s="34"/>
      <c r="E47" s="34"/>
      <c r="F47" s="34"/>
    </row>
    <row r="48" spans="2:6" ht="12.75">
      <c r="B48" s="4"/>
      <c r="C48" s="34"/>
      <c r="D48" s="34"/>
      <c r="E48" s="34"/>
      <c r="F48" s="34"/>
    </row>
    <row r="49" spans="2:6" ht="12.75">
      <c r="B49" s="4"/>
      <c r="C49" s="34"/>
      <c r="D49" s="34"/>
      <c r="E49" s="34"/>
      <c r="F49" s="34"/>
    </row>
    <row r="50" spans="2:6" ht="12.75">
      <c r="B50" s="4"/>
      <c r="C50" s="34"/>
      <c r="D50" s="34"/>
      <c r="E50" s="34"/>
      <c r="F50" s="34"/>
    </row>
    <row r="51" spans="2:6" ht="12.75">
      <c r="B51" s="4"/>
      <c r="C51" s="34"/>
      <c r="D51" s="34"/>
      <c r="E51" s="34"/>
      <c r="F51" s="34"/>
    </row>
    <row r="52" spans="2:6" ht="12.75">
      <c r="B52" s="4"/>
      <c r="C52" s="34"/>
      <c r="D52" s="34"/>
      <c r="E52" s="34"/>
      <c r="F52" s="34"/>
    </row>
    <row r="53" spans="2:6" ht="12.75">
      <c r="B53" s="4"/>
      <c r="C53" s="34"/>
      <c r="D53" s="34"/>
      <c r="E53" s="34"/>
      <c r="F53" s="34"/>
    </row>
    <row r="54" spans="2:6" ht="12.75">
      <c r="B54" s="4"/>
      <c r="C54" s="34"/>
      <c r="D54" s="34"/>
      <c r="E54" s="34"/>
      <c r="F54" s="34"/>
    </row>
    <row r="55" spans="2:6" ht="12.75">
      <c r="B55" s="4"/>
      <c r="C55" s="34"/>
      <c r="D55" s="34"/>
      <c r="E55" s="34"/>
      <c r="F55" s="34"/>
    </row>
    <row r="56" spans="2:6" ht="12.75">
      <c r="B56" s="4"/>
      <c r="C56" s="34"/>
      <c r="D56" s="34"/>
      <c r="E56" s="34"/>
      <c r="F56" s="34"/>
    </row>
    <row r="57" spans="2:6" ht="12.75">
      <c r="B57" s="4"/>
      <c r="C57" s="34"/>
      <c r="D57" s="34"/>
      <c r="E57" s="34"/>
      <c r="F57" s="34"/>
    </row>
    <row r="58" spans="2:6" ht="12.75">
      <c r="B58" s="4"/>
      <c r="C58" s="34"/>
      <c r="D58" s="34"/>
      <c r="E58" s="34"/>
      <c r="F58" s="34"/>
    </row>
    <row r="59" spans="2:6" ht="12.75">
      <c r="B59" s="4"/>
      <c r="C59" s="34"/>
      <c r="D59" s="34"/>
      <c r="E59" s="34"/>
      <c r="F59" s="34"/>
    </row>
    <row r="60" spans="2:6" ht="12.75">
      <c r="B60" s="4"/>
      <c r="C60" s="34"/>
      <c r="D60" s="34"/>
      <c r="E60" s="34"/>
      <c r="F60" s="34"/>
    </row>
    <row r="61" spans="2:6" ht="12.75">
      <c r="B61" s="4"/>
      <c r="C61" s="34"/>
      <c r="D61" s="34"/>
      <c r="E61" s="34"/>
      <c r="F61" s="34"/>
    </row>
    <row r="62" spans="2:6" ht="12.75">
      <c r="B62" s="4"/>
      <c r="C62" s="34"/>
      <c r="D62" s="34"/>
      <c r="E62" s="34"/>
      <c r="F62" s="34"/>
    </row>
    <row r="63" spans="2:6" ht="12.75">
      <c r="B63" s="4"/>
      <c r="C63" s="34"/>
      <c r="D63" s="34"/>
      <c r="E63" s="34"/>
      <c r="F63" s="34"/>
    </row>
    <row r="64" spans="2:6" ht="12.75">
      <c r="B64" s="4"/>
      <c r="C64" s="34"/>
      <c r="D64" s="34"/>
      <c r="E64" s="34"/>
      <c r="F64" s="34"/>
    </row>
    <row r="65" spans="2:6" ht="12.75">
      <c r="B65" s="4"/>
      <c r="C65" s="34"/>
      <c r="D65" s="34"/>
      <c r="E65" s="34"/>
      <c r="F65" s="34"/>
    </row>
    <row r="66" spans="2:6" ht="12.75">
      <c r="B66" s="4"/>
      <c r="C66" s="34"/>
      <c r="D66" s="34"/>
      <c r="E66" s="34"/>
      <c r="F66" s="34"/>
    </row>
    <row r="67" spans="2:6" ht="12.75">
      <c r="B67" s="4"/>
      <c r="C67" s="34"/>
      <c r="D67" s="34"/>
      <c r="E67" s="34"/>
      <c r="F67" s="34"/>
    </row>
    <row r="68" spans="2:6" ht="12.75">
      <c r="B68" s="4"/>
      <c r="C68" s="34"/>
      <c r="D68" s="34"/>
      <c r="E68" s="34"/>
      <c r="F68" s="34"/>
    </row>
    <row r="69" spans="2:6" ht="12.75">
      <c r="B69" s="4"/>
      <c r="C69" s="34"/>
      <c r="D69" s="34"/>
      <c r="E69" s="34"/>
      <c r="F69" s="34"/>
    </row>
    <row r="70" spans="2:6" ht="12.75">
      <c r="B70" s="4"/>
      <c r="C70" s="34"/>
      <c r="D70" s="34"/>
      <c r="E70" s="34"/>
      <c r="F70" s="34"/>
    </row>
    <row r="71" spans="2:6" ht="12.75">
      <c r="B71" s="4"/>
      <c r="C71" s="34"/>
      <c r="D71" s="34"/>
      <c r="E71" s="34"/>
      <c r="F71" s="34"/>
    </row>
    <row r="72" spans="2:6" ht="12.75">
      <c r="B72" s="4"/>
      <c r="C72" s="34"/>
      <c r="D72" s="34"/>
      <c r="E72" s="34"/>
      <c r="F72" s="34"/>
    </row>
    <row r="73" spans="2:6" ht="12.75">
      <c r="B73" s="4"/>
      <c r="C73" s="34"/>
      <c r="D73" s="34"/>
      <c r="E73" s="34"/>
      <c r="F73" s="34"/>
    </row>
    <row r="74" spans="2:6" ht="12.75">
      <c r="B74" s="4"/>
      <c r="C74" s="34"/>
      <c r="D74" s="34"/>
      <c r="E74" s="34"/>
      <c r="F74" s="34"/>
    </row>
    <row r="75" spans="2:6" ht="12.75">
      <c r="B75" s="4"/>
      <c r="C75" s="34"/>
      <c r="D75" s="34"/>
      <c r="E75" s="34"/>
      <c r="F75" s="34"/>
    </row>
    <row r="76" spans="2:6" ht="12.75">
      <c r="B76" s="4"/>
      <c r="C76" s="34"/>
      <c r="D76" s="34"/>
      <c r="E76" s="34"/>
      <c r="F76" s="34"/>
    </row>
    <row r="77" spans="2:6" ht="12.75">
      <c r="B77" s="4"/>
      <c r="C77" s="34"/>
      <c r="D77" s="34"/>
      <c r="E77" s="34"/>
      <c r="F77" s="34"/>
    </row>
    <row r="78" spans="2:6" ht="12.75">
      <c r="B78" s="4"/>
      <c r="C78" s="34"/>
      <c r="D78" s="34"/>
      <c r="E78" s="34"/>
      <c r="F78" s="34"/>
    </row>
    <row r="79" spans="2:6" ht="12.75">
      <c r="B79" s="4"/>
      <c r="C79" s="34"/>
      <c r="D79" s="34"/>
      <c r="E79" s="34"/>
      <c r="F79" s="34"/>
    </row>
    <row r="80" spans="2:6" ht="12.75">
      <c r="B80" s="4"/>
      <c r="C80" s="34"/>
      <c r="D80" s="34"/>
      <c r="E80" s="34"/>
      <c r="F80" s="34"/>
    </row>
    <row r="81" spans="2:6" ht="12.75">
      <c r="B81" s="4"/>
      <c r="C81" s="34"/>
      <c r="D81" s="34"/>
      <c r="E81" s="34"/>
      <c r="F81" s="34"/>
    </row>
    <row r="82" spans="2:6" ht="12.75">
      <c r="B82" s="4"/>
      <c r="C82" s="34"/>
      <c r="D82" s="34"/>
      <c r="E82" s="34"/>
      <c r="F82" s="34"/>
    </row>
    <row r="83" spans="2:6" ht="12.75">
      <c r="B83" s="4"/>
      <c r="C83" s="34"/>
      <c r="D83" s="34"/>
      <c r="E83" s="34"/>
      <c r="F83" s="34"/>
    </row>
    <row r="84" spans="2:6" ht="12.75">
      <c r="B84" s="4"/>
      <c r="C84" s="34"/>
      <c r="D84" s="34"/>
      <c r="E84" s="34"/>
      <c r="F84" s="34"/>
    </row>
    <row r="85" spans="2:6" ht="12.75">
      <c r="B85" s="4"/>
      <c r="C85" s="34"/>
      <c r="D85" s="34"/>
      <c r="E85" s="34"/>
      <c r="F85" s="34"/>
    </row>
    <row r="86" spans="2:6" ht="12.75">
      <c r="B86" s="4"/>
      <c r="C86" s="34"/>
      <c r="D86" s="34"/>
      <c r="E86" s="34"/>
      <c r="F86" s="34"/>
    </row>
    <row r="87" spans="2:6" ht="12.75">
      <c r="B87" s="4"/>
      <c r="C87" s="34"/>
      <c r="D87" s="34"/>
      <c r="E87" s="34"/>
      <c r="F87" s="34"/>
    </row>
    <row r="88" spans="2:6" ht="12.75">
      <c r="B88" s="4"/>
      <c r="C88" s="34"/>
      <c r="D88" s="34"/>
      <c r="E88" s="34"/>
      <c r="F88" s="34"/>
    </row>
    <row r="89" spans="2:6" ht="12.75">
      <c r="B89" s="4"/>
      <c r="C89" s="34"/>
      <c r="D89" s="34"/>
      <c r="E89" s="34"/>
      <c r="F89" s="34"/>
    </row>
    <row r="90" spans="2:6" ht="12.75">
      <c r="B90" s="4"/>
      <c r="C90" s="34"/>
      <c r="D90" s="34"/>
      <c r="E90" s="34"/>
      <c r="F90" s="34"/>
    </row>
    <row r="91" spans="2:6" ht="12.75">
      <c r="B91" s="4"/>
      <c r="C91" s="34"/>
      <c r="D91" s="34"/>
      <c r="E91" s="34"/>
      <c r="F91" s="34"/>
    </row>
    <row r="92" spans="2:6" ht="12.75">
      <c r="B92" s="4"/>
      <c r="C92" s="34"/>
      <c r="D92" s="34"/>
      <c r="E92" s="34"/>
      <c r="F92" s="34"/>
    </row>
    <row r="93" spans="2:6" ht="12.75">
      <c r="B93" s="4"/>
      <c r="C93" s="34"/>
      <c r="D93" s="34"/>
      <c r="E93" s="34"/>
      <c r="F93" s="34"/>
    </row>
    <row r="94" spans="2:6" ht="12.75">
      <c r="B94" s="4"/>
      <c r="C94" s="34"/>
      <c r="D94" s="34"/>
      <c r="E94" s="34"/>
      <c r="F94" s="34"/>
    </row>
    <row r="95" spans="2:6" ht="12.75">
      <c r="B95" s="4"/>
      <c r="C95" s="34"/>
      <c r="D95" s="34"/>
      <c r="E95" s="34"/>
      <c r="F95" s="34"/>
    </row>
    <row r="96" spans="2:6" ht="12.75">
      <c r="B96" s="4"/>
      <c r="C96" s="34"/>
      <c r="D96" s="34"/>
      <c r="E96" s="34"/>
      <c r="F96" s="34"/>
    </row>
    <row r="97" spans="2:6" ht="12.75">
      <c r="B97" s="4"/>
      <c r="C97" s="34"/>
      <c r="D97" s="34"/>
      <c r="E97" s="34"/>
      <c r="F97" s="34"/>
    </row>
    <row r="98" spans="2:6" ht="12.75">
      <c r="B98" s="4"/>
      <c r="C98" s="34"/>
      <c r="D98" s="34"/>
      <c r="E98" s="34"/>
      <c r="F98" s="34"/>
    </row>
    <row r="99" spans="2:6" ht="12.75">
      <c r="B99" s="4"/>
      <c r="C99" s="34"/>
      <c r="D99" s="34"/>
      <c r="E99" s="34"/>
      <c r="F99" s="34"/>
    </row>
    <row r="100" spans="2:6" ht="12.75">
      <c r="B100" s="4"/>
      <c r="C100" s="34"/>
      <c r="D100" s="34"/>
      <c r="E100" s="34"/>
      <c r="F100" s="34"/>
    </row>
    <row r="101" spans="2:6" ht="12.75">
      <c r="B101" s="4"/>
      <c r="C101" s="34"/>
      <c r="D101" s="34"/>
      <c r="E101" s="34"/>
      <c r="F101" s="34"/>
    </row>
    <row r="102" spans="2:6" ht="12.75">
      <c r="B102" s="4"/>
      <c r="C102" s="34"/>
      <c r="D102" s="34"/>
      <c r="E102" s="34"/>
      <c r="F102" s="34"/>
    </row>
    <row r="103" spans="2:6" ht="12.75">
      <c r="B103" s="4"/>
      <c r="C103" s="34"/>
      <c r="D103" s="34"/>
      <c r="E103" s="34"/>
      <c r="F103" s="34"/>
    </row>
    <row r="104" spans="2:6" ht="12.75">
      <c r="B104" s="4"/>
      <c r="C104" s="34"/>
      <c r="D104" s="34"/>
      <c r="E104" s="34"/>
      <c r="F104" s="34"/>
    </row>
    <row r="105" spans="2:6" ht="12.75">
      <c r="B105" s="4"/>
      <c r="C105" s="34"/>
      <c r="D105" s="34"/>
      <c r="E105" s="34"/>
      <c r="F105" s="34"/>
    </row>
    <row r="106" spans="2:6" ht="12.75">
      <c r="B106" s="4"/>
      <c r="C106" s="34"/>
      <c r="D106" s="34"/>
      <c r="E106" s="34"/>
      <c r="F106" s="34"/>
    </row>
    <row r="107" spans="2:6" ht="12.75">
      <c r="B107" s="4"/>
      <c r="C107" s="34"/>
      <c r="D107" s="34"/>
      <c r="E107" s="34"/>
      <c r="F107" s="34"/>
    </row>
    <row r="108" spans="2:6" ht="12.75">
      <c r="B108" s="4"/>
      <c r="C108" s="34"/>
      <c r="D108" s="34"/>
      <c r="E108" s="34"/>
      <c r="F108" s="34"/>
    </row>
    <row r="109" spans="2:6" ht="12.75">
      <c r="B109" s="4"/>
      <c r="C109" s="34"/>
      <c r="D109" s="34"/>
      <c r="E109" s="34"/>
      <c r="F109" s="34"/>
    </row>
    <row r="110" spans="2:6" ht="12.75">
      <c r="B110" s="4"/>
      <c r="C110" s="34"/>
      <c r="D110" s="34"/>
      <c r="E110" s="34"/>
      <c r="F110" s="34"/>
    </row>
    <row r="111" spans="2:6" ht="12.75">
      <c r="B111" s="4"/>
      <c r="C111" s="34"/>
      <c r="D111" s="34"/>
      <c r="E111" s="34"/>
      <c r="F111" s="34"/>
    </row>
    <row r="112" spans="2:6" ht="12.75">
      <c r="B112" s="4"/>
      <c r="C112" s="34"/>
      <c r="D112" s="34"/>
      <c r="E112" s="34"/>
      <c r="F112" s="34"/>
    </row>
    <row r="113" spans="2:6" ht="12.75">
      <c r="B113" s="4"/>
      <c r="C113" s="34"/>
      <c r="D113" s="34"/>
      <c r="E113" s="34"/>
      <c r="F113" s="34"/>
    </row>
    <row r="114" spans="2:6" ht="12.75">
      <c r="B114" s="4"/>
      <c r="C114" s="34"/>
      <c r="D114" s="34"/>
      <c r="E114" s="34"/>
      <c r="F114" s="34"/>
    </row>
    <row r="115" spans="2:6" ht="12.75">
      <c r="B115" s="4"/>
      <c r="C115" s="34"/>
      <c r="D115" s="34"/>
      <c r="E115" s="34"/>
      <c r="F115" s="34"/>
    </row>
    <row r="116" spans="2:6" ht="12.75">
      <c r="B116" s="4"/>
      <c r="C116" s="34"/>
      <c r="D116" s="34"/>
      <c r="E116" s="34"/>
      <c r="F116" s="34"/>
    </row>
    <row r="117" spans="2:6" ht="12.75">
      <c r="B117" s="4"/>
      <c r="C117" s="34"/>
      <c r="D117" s="34"/>
      <c r="E117" s="34"/>
      <c r="F117" s="34"/>
    </row>
    <row r="118" spans="2:6" ht="12.75">
      <c r="B118" s="4"/>
      <c r="C118" s="34"/>
      <c r="D118" s="34"/>
      <c r="E118" s="34"/>
      <c r="F118" s="34"/>
    </row>
    <row r="119" spans="2:6" ht="12.75">
      <c r="B119" s="4"/>
      <c r="C119" s="34"/>
      <c r="D119" s="34"/>
      <c r="E119" s="34"/>
      <c r="F119" s="34"/>
    </row>
    <row r="120" spans="2:6" ht="12.75">
      <c r="B120" s="4"/>
      <c r="C120" s="34"/>
      <c r="D120" s="34"/>
      <c r="E120" s="34"/>
      <c r="F120" s="34"/>
    </row>
    <row r="121" spans="2:6" ht="12.75">
      <c r="B121" s="4"/>
      <c r="C121" s="34"/>
      <c r="D121" s="34"/>
      <c r="E121" s="34"/>
      <c r="F121" s="34"/>
    </row>
    <row r="122" spans="2:6" ht="12.75">
      <c r="B122" s="4"/>
      <c r="C122" s="34"/>
      <c r="D122" s="34"/>
      <c r="E122" s="34"/>
      <c r="F122" s="34"/>
    </row>
    <row r="123" spans="2:6" ht="12.75">
      <c r="B123" s="4"/>
      <c r="C123" s="34"/>
      <c r="D123" s="34"/>
      <c r="E123" s="34"/>
      <c r="F123" s="34"/>
    </row>
    <row r="124" spans="2:6" ht="12.75">
      <c r="B124" s="4"/>
      <c r="C124" s="34"/>
      <c r="D124" s="34"/>
      <c r="E124" s="34"/>
      <c r="F124" s="34"/>
    </row>
    <row r="125" spans="2:6" ht="12.75">
      <c r="B125" s="4"/>
      <c r="C125" s="34"/>
      <c r="D125" s="34"/>
      <c r="E125" s="34"/>
      <c r="F125" s="34"/>
    </row>
    <row r="126" spans="2:6" ht="12.75">
      <c r="B126" s="4"/>
      <c r="C126" s="34"/>
      <c r="D126" s="34"/>
      <c r="E126" s="34"/>
      <c r="F126" s="34"/>
    </row>
    <row r="127" spans="2:6" ht="12.75">
      <c r="B127" s="4"/>
      <c r="C127" s="34"/>
      <c r="D127" s="34"/>
      <c r="E127" s="34"/>
      <c r="F127" s="34"/>
    </row>
    <row r="128" spans="2:6" ht="12.75">
      <c r="B128" s="4"/>
      <c r="C128" s="34"/>
      <c r="D128" s="34"/>
      <c r="E128" s="34"/>
      <c r="F128" s="34"/>
    </row>
    <row r="129" spans="2:6" ht="12.75">
      <c r="B129" s="4"/>
      <c r="C129" s="34"/>
      <c r="D129" s="34"/>
      <c r="E129" s="34"/>
      <c r="F129" s="34"/>
    </row>
    <row r="130" spans="2:6" ht="12.75">
      <c r="B130" s="4"/>
      <c r="C130" s="34"/>
      <c r="D130" s="34"/>
      <c r="E130" s="34"/>
      <c r="F130" s="34"/>
    </row>
    <row r="131" spans="2:6" ht="12.75">
      <c r="B131" s="4"/>
      <c r="C131" s="34"/>
      <c r="D131" s="34"/>
      <c r="E131" s="34"/>
      <c r="F131" s="34"/>
    </row>
    <row r="132" spans="2:6" ht="12.75">
      <c r="B132" s="4"/>
      <c r="C132" s="34"/>
      <c r="D132" s="34"/>
      <c r="E132" s="34"/>
      <c r="F132" s="34"/>
    </row>
    <row r="133" spans="2:6" ht="12.75">
      <c r="B133" s="4"/>
      <c r="C133" s="34"/>
      <c r="D133" s="34"/>
      <c r="E133" s="34"/>
      <c r="F133" s="34"/>
    </row>
    <row r="134" spans="2:6" ht="12.75">
      <c r="B134" s="4"/>
      <c r="C134" s="34"/>
      <c r="D134" s="34"/>
      <c r="E134" s="34"/>
      <c r="F134" s="34"/>
    </row>
    <row r="135" spans="2:6" ht="12.75">
      <c r="B135" s="4"/>
      <c r="C135" s="34"/>
      <c r="D135" s="34"/>
      <c r="E135" s="34"/>
      <c r="F135" s="34"/>
    </row>
    <row r="136" spans="2:6" ht="12.75">
      <c r="B136" s="4"/>
      <c r="C136" s="34"/>
      <c r="D136" s="34"/>
      <c r="E136" s="34"/>
      <c r="F136" s="34"/>
    </row>
    <row r="137" spans="2:6" ht="12.75">
      <c r="B137" s="4"/>
      <c r="C137" s="34"/>
      <c r="D137" s="34"/>
      <c r="E137" s="34"/>
      <c r="F137" s="34"/>
    </row>
    <row r="138" spans="2:6" ht="12.75">
      <c r="B138" s="4"/>
      <c r="C138" s="34"/>
      <c r="D138" s="34"/>
      <c r="E138" s="34"/>
      <c r="F138" s="34"/>
    </row>
    <row r="139" spans="2:6" ht="12.75">
      <c r="B139" s="4"/>
      <c r="C139" s="34"/>
      <c r="D139" s="34"/>
      <c r="E139" s="34"/>
      <c r="F139" s="34"/>
    </row>
    <row r="140" spans="2:6" ht="12.75">
      <c r="B140" s="4"/>
      <c r="C140" s="34"/>
      <c r="D140" s="34"/>
      <c r="E140" s="34"/>
      <c r="F140" s="34"/>
    </row>
    <row r="141" spans="2:6" ht="12.75">
      <c r="B141" s="4"/>
      <c r="C141" s="34"/>
      <c r="D141" s="34"/>
      <c r="E141" s="34"/>
      <c r="F141" s="34"/>
    </row>
    <row r="142" spans="2:6" ht="12.75">
      <c r="B142" s="4"/>
      <c r="C142" s="34"/>
      <c r="D142" s="34"/>
      <c r="E142" s="34"/>
      <c r="F142" s="34"/>
    </row>
    <row r="143" spans="2:6" ht="12.75">
      <c r="B143" s="4"/>
      <c r="C143" s="34"/>
      <c r="D143" s="34"/>
      <c r="E143" s="34"/>
      <c r="F143" s="34"/>
    </row>
    <row r="144" spans="2:6" ht="12.75">
      <c r="B144" s="4"/>
      <c r="C144" s="34"/>
      <c r="D144" s="34"/>
      <c r="E144" s="34"/>
      <c r="F144" s="34"/>
    </row>
    <row r="145" spans="2:6" ht="12.75">
      <c r="B145" s="4"/>
      <c r="C145" s="34"/>
      <c r="D145" s="34"/>
      <c r="E145" s="34"/>
      <c r="F145" s="34"/>
    </row>
    <row r="146" spans="2:6" ht="12.75">
      <c r="B146" s="4"/>
      <c r="C146" s="34"/>
      <c r="D146" s="34"/>
      <c r="E146" s="34"/>
      <c r="F146" s="34"/>
    </row>
    <row r="147" spans="2:6" ht="12.75">
      <c r="B147" s="4"/>
      <c r="C147" s="34"/>
      <c r="D147" s="34"/>
      <c r="E147" s="34"/>
      <c r="F147" s="34"/>
    </row>
    <row r="148" spans="2:6" ht="12.75">
      <c r="B148" s="4"/>
      <c r="C148" s="34"/>
      <c r="D148" s="34"/>
      <c r="E148" s="34"/>
      <c r="F148" s="34"/>
    </row>
    <row r="149" spans="2:6" ht="12.75">
      <c r="B149" s="4"/>
      <c r="C149" s="34"/>
      <c r="D149" s="34"/>
      <c r="E149" s="34"/>
      <c r="F149" s="34"/>
    </row>
    <row r="150" spans="2:6" ht="12.75">
      <c r="B150" s="4"/>
      <c r="C150" s="34"/>
      <c r="D150" s="34"/>
      <c r="E150" s="34"/>
      <c r="F150" s="34"/>
    </row>
    <row r="151" spans="2:6" ht="12.75">
      <c r="B151" s="4"/>
      <c r="C151" s="34"/>
      <c r="D151" s="34"/>
      <c r="E151" s="34"/>
      <c r="F151" s="34"/>
    </row>
    <row r="152" spans="2:6" ht="12.75">
      <c r="B152" s="4"/>
      <c r="C152" s="34"/>
      <c r="D152" s="34"/>
      <c r="E152" s="34"/>
      <c r="F152" s="34"/>
    </row>
    <row r="153" spans="2:6" ht="12.75">
      <c r="B153" s="4"/>
      <c r="C153" s="34"/>
      <c r="D153" s="34"/>
      <c r="E153" s="34"/>
      <c r="F153" s="34"/>
    </row>
    <row r="154" spans="2:6" ht="12.75">
      <c r="B154" s="4"/>
      <c r="C154" s="34"/>
      <c r="D154" s="34"/>
      <c r="E154" s="34"/>
      <c r="F154" s="34"/>
    </row>
    <row r="155" spans="2:6" ht="12.75">
      <c r="B155" s="4"/>
      <c r="C155" s="34"/>
      <c r="D155" s="34"/>
      <c r="E155" s="34"/>
      <c r="F155" s="34"/>
    </row>
    <row r="156" spans="2:6" ht="12.75">
      <c r="B156" s="4"/>
      <c r="C156" s="34"/>
      <c r="D156" s="34"/>
      <c r="E156" s="34"/>
      <c r="F156" s="34"/>
    </row>
    <row r="157" spans="2:6" ht="12.75">
      <c r="B157" s="4"/>
      <c r="C157" s="34"/>
      <c r="D157" s="34"/>
      <c r="E157" s="34"/>
      <c r="F157" s="34"/>
    </row>
    <row r="158" spans="2:6" ht="12.75">
      <c r="B158" s="4"/>
      <c r="C158" s="34"/>
      <c r="D158" s="34"/>
      <c r="E158" s="34"/>
      <c r="F158" s="34"/>
    </row>
    <row r="159" spans="2:6" ht="12.75">
      <c r="B159" s="4"/>
      <c r="C159" s="34"/>
      <c r="D159" s="34"/>
      <c r="E159" s="34"/>
      <c r="F159" s="34"/>
    </row>
    <row r="160" spans="2:6" ht="12.75">
      <c r="B160" s="4"/>
      <c r="C160" s="34"/>
      <c r="D160" s="34"/>
      <c r="E160" s="34"/>
      <c r="F160" s="34"/>
    </row>
    <row r="161" spans="2:6" ht="12.75">
      <c r="B161" s="4"/>
      <c r="C161" s="34"/>
      <c r="D161" s="34"/>
      <c r="E161" s="34"/>
      <c r="F161" s="34"/>
    </row>
    <row r="162" spans="2:6" ht="12.75">
      <c r="B162" s="4"/>
      <c r="C162" s="34"/>
      <c r="D162" s="34"/>
      <c r="E162" s="34"/>
      <c r="F162" s="34"/>
    </row>
    <row r="163" spans="2:6" ht="12.75">
      <c r="B163" s="4"/>
      <c r="C163" s="34"/>
      <c r="D163" s="34"/>
      <c r="E163" s="34"/>
      <c r="F163" s="34"/>
    </row>
    <row r="164" spans="2:6" ht="12.75">
      <c r="B164" s="4"/>
      <c r="C164" s="34"/>
      <c r="D164" s="34"/>
      <c r="E164" s="34"/>
      <c r="F164" s="34"/>
    </row>
    <row r="165" spans="2:6" ht="12.75">
      <c r="B165" s="4"/>
      <c r="C165" s="34"/>
      <c r="D165" s="34"/>
      <c r="E165" s="34"/>
      <c r="F165" s="34"/>
    </row>
    <row r="166" spans="2:6" ht="12.75">
      <c r="B166" s="4"/>
      <c r="C166" s="34"/>
      <c r="D166" s="34"/>
      <c r="E166" s="34"/>
      <c r="F166" s="34"/>
    </row>
    <row r="167" spans="2:6" ht="12.75">
      <c r="B167" s="4"/>
      <c r="C167" s="34"/>
      <c r="D167" s="34"/>
      <c r="E167" s="34"/>
      <c r="F167" s="34"/>
    </row>
    <row r="168" spans="2:6" ht="12.75">
      <c r="B168" s="4"/>
      <c r="C168" s="34"/>
      <c r="D168" s="34"/>
      <c r="E168" s="34"/>
      <c r="F168" s="34"/>
    </row>
    <row r="169" spans="2:6" ht="12.75">
      <c r="B169" s="4"/>
      <c r="C169" s="34"/>
      <c r="D169" s="34"/>
      <c r="E169" s="34"/>
      <c r="F169" s="34"/>
    </row>
    <row r="170" spans="2:6" ht="12.75">
      <c r="B170" s="4"/>
      <c r="C170" s="34"/>
      <c r="D170" s="34"/>
      <c r="E170" s="34"/>
      <c r="F170" s="34"/>
    </row>
    <row r="171" spans="2:6" ht="12.75">
      <c r="B171" s="4"/>
      <c r="C171" s="34"/>
      <c r="D171" s="34"/>
      <c r="E171" s="34"/>
      <c r="F171" s="34"/>
    </row>
    <row r="172" spans="2:6" ht="12.75">
      <c r="B172" s="4"/>
      <c r="C172" s="34"/>
      <c r="D172" s="34"/>
      <c r="E172" s="34"/>
      <c r="F172" s="34"/>
    </row>
    <row r="173" spans="2:6" ht="12.75">
      <c r="B173" s="4"/>
      <c r="C173" s="34"/>
      <c r="D173" s="34"/>
      <c r="E173" s="34"/>
      <c r="F173" s="34"/>
    </row>
    <row r="174" spans="2:6" ht="12.75">
      <c r="B174" s="4"/>
      <c r="C174" s="34"/>
      <c r="D174" s="34"/>
      <c r="E174" s="34"/>
      <c r="F174" s="34"/>
    </row>
    <row r="175" spans="2:6" ht="12.75">
      <c r="B175" s="4"/>
      <c r="C175" s="34"/>
      <c r="D175" s="34"/>
      <c r="E175" s="34"/>
      <c r="F175" s="34"/>
    </row>
    <row r="176" spans="2:6" ht="12.75">
      <c r="B176" s="4"/>
      <c r="C176" s="34"/>
      <c r="D176" s="34"/>
      <c r="E176" s="34"/>
      <c r="F176" s="34"/>
    </row>
    <row r="177" spans="2:6" ht="12.75">
      <c r="B177" s="4"/>
      <c r="C177" s="34"/>
      <c r="D177" s="34"/>
      <c r="E177" s="34"/>
      <c r="F177" s="34"/>
    </row>
    <row r="178" spans="2:6" ht="12.75">
      <c r="B178" s="4"/>
      <c r="C178" s="34"/>
      <c r="D178" s="34"/>
      <c r="E178" s="34"/>
      <c r="F178" s="34"/>
    </row>
    <row r="179" spans="2:6" ht="12.75">
      <c r="B179" s="4"/>
      <c r="C179" s="34"/>
      <c r="D179" s="34"/>
      <c r="E179" s="34"/>
      <c r="F179" s="34"/>
    </row>
    <row r="180" spans="2:6" ht="12.75">
      <c r="B180" s="4"/>
      <c r="C180" s="34"/>
      <c r="D180" s="34"/>
      <c r="E180" s="34"/>
      <c r="F180" s="34"/>
    </row>
    <row r="181" spans="2:6" ht="12.75">
      <c r="B181" s="4"/>
      <c r="C181" s="34"/>
      <c r="D181" s="34"/>
      <c r="E181" s="34"/>
      <c r="F181" s="34"/>
    </row>
    <row r="182" spans="2:6" ht="12.75">
      <c r="B182" s="4"/>
      <c r="C182" s="34"/>
      <c r="D182" s="34"/>
      <c r="E182" s="34"/>
      <c r="F182" s="34"/>
    </row>
    <row r="183" spans="2:6" ht="12.75">
      <c r="B183" s="4"/>
      <c r="C183" s="34"/>
      <c r="D183" s="34"/>
      <c r="E183" s="34"/>
      <c r="F183" s="34"/>
    </row>
    <row r="184" spans="2:6" ht="12.75">
      <c r="B184" s="4"/>
      <c r="C184" s="34"/>
      <c r="D184" s="34"/>
      <c r="E184" s="34"/>
      <c r="F184" s="34"/>
    </row>
    <row r="185" spans="2:6" ht="12.75">
      <c r="B185" s="4"/>
      <c r="C185" s="34"/>
      <c r="D185" s="34"/>
      <c r="E185" s="34"/>
      <c r="F185" s="34"/>
    </row>
    <row r="186" spans="2:6" ht="12.75">
      <c r="B186" s="4"/>
      <c r="C186" s="34"/>
      <c r="D186" s="34"/>
      <c r="E186" s="34"/>
      <c r="F186" s="34"/>
    </row>
    <row r="187" spans="2:6" ht="12.75">
      <c r="B187" s="4"/>
      <c r="C187" s="34"/>
      <c r="D187" s="34"/>
      <c r="E187" s="34"/>
      <c r="F187" s="34"/>
    </row>
    <row r="188" spans="2:6" ht="12.75">
      <c r="B188" s="4"/>
      <c r="C188" s="34"/>
      <c r="D188" s="34"/>
      <c r="E188" s="34"/>
      <c r="F188" s="34"/>
    </row>
    <row r="189" spans="2:6" ht="12.75">
      <c r="B189" s="4"/>
      <c r="C189" s="34"/>
      <c r="D189" s="34"/>
      <c r="E189" s="34"/>
      <c r="F189" s="34"/>
    </row>
    <row r="190" spans="2:6" ht="12.75">
      <c r="B190" s="4"/>
      <c r="C190" s="34"/>
      <c r="D190" s="34"/>
      <c r="E190" s="34"/>
      <c r="F190" s="34"/>
    </row>
    <row r="191" spans="2:6" ht="12.75">
      <c r="B191" s="4"/>
      <c r="C191" s="34"/>
      <c r="D191" s="34"/>
      <c r="E191" s="34"/>
      <c r="F191" s="34"/>
    </row>
    <row r="192" spans="2:6" ht="12.75">
      <c r="B192" s="4"/>
      <c r="C192" s="34"/>
      <c r="D192" s="34"/>
      <c r="E192" s="34"/>
      <c r="F192" s="34"/>
    </row>
    <row r="193" spans="2:6" ht="12.75">
      <c r="B193" s="4"/>
      <c r="C193" s="34"/>
      <c r="D193" s="34"/>
      <c r="E193" s="34"/>
      <c r="F193" s="34"/>
    </row>
    <row r="194" spans="2:6" ht="12.75">
      <c r="B194" s="4"/>
      <c r="C194" s="34"/>
      <c r="D194" s="34"/>
      <c r="E194" s="34"/>
      <c r="F194" s="34"/>
    </row>
    <row r="195" spans="2:6" ht="12.75">
      <c r="B195" s="4"/>
      <c r="C195" s="34"/>
      <c r="D195" s="34"/>
      <c r="E195" s="34"/>
      <c r="F195" s="34"/>
    </row>
    <row r="196" spans="2:6" ht="12.75">
      <c r="B196" s="4"/>
      <c r="C196" s="34"/>
      <c r="D196" s="34"/>
      <c r="E196" s="34"/>
      <c r="F196" s="34"/>
    </row>
    <row r="197" spans="2:6" ht="12.75">
      <c r="B197" s="4"/>
      <c r="C197" s="34"/>
      <c r="D197" s="34"/>
      <c r="E197" s="34"/>
      <c r="F197" s="34"/>
    </row>
    <row r="198" spans="2:6" ht="12.75">
      <c r="B198" s="4"/>
      <c r="C198" s="34"/>
      <c r="D198" s="34"/>
      <c r="E198" s="34"/>
      <c r="F198" s="34"/>
    </row>
    <row r="199" spans="2:6" ht="12.75">
      <c r="B199" s="4"/>
      <c r="C199" s="34"/>
      <c r="D199" s="34"/>
      <c r="E199" s="34"/>
      <c r="F199" s="34"/>
    </row>
    <row r="200" spans="2:6" ht="12.75">
      <c r="B200" s="4"/>
      <c r="C200" s="34"/>
      <c r="D200" s="34"/>
      <c r="E200" s="34"/>
      <c r="F200" s="34"/>
    </row>
    <row r="201" spans="2:6" ht="12.75">
      <c r="B201" s="4"/>
      <c r="C201" s="34"/>
      <c r="D201" s="34"/>
      <c r="E201" s="34"/>
      <c r="F201" s="34"/>
    </row>
    <row r="202" spans="2:6" ht="12.75">
      <c r="B202" s="4"/>
      <c r="C202" s="34"/>
      <c r="D202" s="34"/>
      <c r="E202" s="34"/>
      <c r="F202" s="34"/>
    </row>
    <row r="203" spans="2:6" ht="12.75">
      <c r="B203" s="4"/>
      <c r="C203" s="34"/>
      <c r="D203" s="34"/>
      <c r="E203" s="34"/>
      <c r="F203" s="34"/>
    </row>
    <row r="204" spans="2:6" ht="12.75">
      <c r="B204" s="4"/>
      <c r="C204" s="34"/>
      <c r="D204" s="34"/>
      <c r="E204" s="34"/>
      <c r="F204" s="34"/>
    </row>
    <row r="205" spans="2:6" ht="12.75">
      <c r="B205" s="4"/>
      <c r="C205" s="34"/>
      <c r="D205" s="34"/>
      <c r="E205" s="34"/>
      <c r="F205" s="34"/>
    </row>
    <row r="206" spans="2:6" ht="12.75">
      <c r="B206" s="4"/>
      <c r="C206" s="34"/>
      <c r="D206" s="34"/>
      <c r="E206" s="34"/>
      <c r="F206" s="34"/>
    </row>
    <row r="207" spans="2:6" ht="12.75">
      <c r="B207" s="4"/>
      <c r="C207" s="34"/>
      <c r="D207" s="34"/>
      <c r="E207" s="34"/>
      <c r="F207" s="34"/>
    </row>
    <row r="208" spans="2:6" ht="12.75">
      <c r="B208" s="4"/>
      <c r="C208" s="34"/>
      <c r="D208" s="34"/>
      <c r="E208" s="34"/>
      <c r="F208" s="34"/>
    </row>
    <row r="209" spans="2:6" ht="12.75">
      <c r="B209" s="4"/>
      <c r="C209" s="34"/>
      <c r="D209" s="34"/>
      <c r="E209" s="34"/>
      <c r="F209" s="34"/>
    </row>
    <row r="210" spans="2:6" ht="12.75">
      <c r="B210" s="4"/>
      <c r="C210" s="34"/>
      <c r="D210" s="34"/>
      <c r="E210" s="34"/>
      <c r="F210" s="34"/>
    </row>
    <row r="211" spans="2:6" ht="12.75">
      <c r="B211" s="4"/>
      <c r="C211" s="34"/>
      <c r="D211" s="34"/>
      <c r="E211" s="34"/>
      <c r="F211" s="34"/>
    </row>
    <row r="212" spans="2:6" ht="12.75">
      <c r="B212" s="4"/>
      <c r="C212" s="34"/>
      <c r="D212" s="34"/>
      <c r="E212" s="34"/>
      <c r="F212" s="34"/>
    </row>
    <row r="213" spans="2:6" ht="12.75">
      <c r="B213" s="4"/>
      <c r="C213" s="34"/>
      <c r="D213" s="34"/>
      <c r="E213" s="34"/>
      <c r="F213" s="34"/>
    </row>
    <row r="214" spans="2:6" ht="12.75">
      <c r="B214" s="4"/>
      <c r="C214" s="34"/>
      <c r="D214" s="34"/>
      <c r="E214" s="34"/>
      <c r="F214" s="34"/>
    </row>
    <row r="215" spans="2:6" ht="12.75">
      <c r="B215" s="4"/>
      <c r="C215" s="34"/>
      <c r="D215" s="34"/>
      <c r="E215" s="34"/>
      <c r="F215" s="34"/>
    </row>
    <row r="216" spans="2:6" ht="12.75">
      <c r="B216" s="4"/>
      <c r="C216" s="34"/>
      <c r="D216" s="34"/>
      <c r="E216" s="34"/>
      <c r="F216" s="34"/>
    </row>
    <row r="217" spans="2:6" ht="12.75">
      <c r="B217" s="4"/>
      <c r="C217" s="34"/>
      <c r="D217" s="34"/>
      <c r="E217" s="34"/>
      <c r="F217" s="34"/>
    </row>
    <row r="218" spans="2:6" ht="12.75">
      <c r="B218" s="4"/>
      <c r="C218" s="34"/>
      <c r="D218" s="34"/>
      <c r="E218" s="34"/>
      <c r="F218" s="34"/>
    </row>
    <row r="219" spans="2:6" ht="12.75">
      <c r="B219" s="4"/>
      <c r="C219" s="34"/>
      <c r="D219" s="34"/>
      <c r="E219" s="34"/>
      <c r="F219" s="34"/>
    </row>
    <row r="220" spans="2:6" ht="12.75">
      <c r="B220" s="4"/>
      <c r="C220" s="34"/>
      <c r="D220" s="34"/>
      <c r="E220" s="34"/>
      <c r="F220" s="34"/>
    </row>
    <row r="221" spans="2:6" ht="12.75">
      <c r="B221" s="4"/>
      <c r="C221" s="34"/>
      <c r="D221" s="34"/>
      <c r="E221" s="34"/>
      <c r="F221" s="34"/>
    </row>
    <row r="222" spans="2:6" ht="12.75">
      <c r="B222" s="4"/>
      <c r="C222" s="34"/>
      <c r="D222" s="34"/>
      <c r="E222" s="34"/>
      <c r="F222" s="34"/>
    </row>
    <row r="223" spans="2:6" ht="12.75">
      <c r="B223" s="4"/>
      <c r="C223" s="34"/>
      <c r="D223" s="34"/>
      <c r="E223" s="34"/>
      <c r="F223" s="34"/>
    </row>
    <row r="224" spans="2:6" ht="12.75">
      <c r="B224" s="4"/>
      <c r="C224" s="34"/>
      <c r="D224" s="34"/>
      <c r="E224" s="34"/>
      <c r="F224" s="34"/>
    </row>
    <row r="225" spans="2:6" ht="12.75">
      <c r="B225" s="4"/>
      <c r="C225" s="34"/>
      <c r="D225" s="34"/>
      <c r="E225" s="34"/>
      <c r="F225" s="34"/>
    </row>
    <row r="226" spans="2:6" ht="12.75">
      <c r="B226" s="4"/>
      <c r="C226" s="34"/>
      <c r="D226" s="34"/>
      <c r="E226" s="34"/>
      <c r="F226" s="34"/>
    </row>
    <row r="227" spans="2:6" ht="12.75">
      <c r="B227" s="4"/>
      <c r="C227" s="34"/>
      <c r="D227" s="34"/>
      <c r="E227" s="34"/>
      <c r="F227" s="34"/>
    </row>
    <row r="228" spans="2:6" ht="12.75">
      <c r="B228" s="4"/>
      <c r="C228" s="34"/>
      <c r="D228" s="34"/>
      <c r="E228" s="34"/>
      <c r="F228" s="34"/>
    </row>
    <row r="229" spans="2:6" ht="12.75">
      <c r="B229" s="4"/>
      <c r="C229" s="34"/>
      <c r="D229" s="34"/>
      <c r="E229" s="34"/>
      <c r="F229" s="34"/>
    </row>
    <row r="230" spans="2:6" ht="12.75">
      <c r="B230" s="4"/>
      <c r="C230" s="34"/>
      <c r="D230" s="34"/>
      <c r="E230" s="34"/>
      <c r="F230" s="34"/>
    </row>
    <row r="231" spans="2:6" ht="12.75">
      <c r="B231" s="4"/>
      <c r="C231" s="34"/>
      <c r="D231" s="34"/>
      <c r="E231" s="34"/>
      <c r="F231" s="34"/>
    </row>
    <row r="232" spans="2:6" ht="12.75">
      <c r="B232" s="4"/>
      <c r="C232" s="34"/>
      <c r="D232" s="34"/>
      <c r="E232" s="34"/>
      <c r="F232" s="34"/>
    </row>
    <row r="233" spans="2:6" ht="12.75">
      <c r="B233" s="4"/>
      <c r="C233" s="34"/>
      <c r="D233" s="34"/>
      <c r="E233" s="34"/>
      <c r="F233" s="34"/>
    </row>
    <row r="234" spans="2:6" ht="12.75">
      <c r="B234" s="4"/>
      <c r="C234" s="34"/>
      <c r="D234" s="34"/>
      <c r="E234" s="34"/>
      <c r="F234" s="34"/>
    </row>
    <row r="235" spans="2:6" ht="12.75">
      <c r="B235" s="4"/>
      <c r="C235" s="34"/>
      <c r="D235" s="34"/>
      <c r="E235" s="34"/>
      <c r="F235" s="34"/>
    </row>
    <row r="236" spans="2:6" ht="12.75">
      <c r="B236" s="4"/>
      <c r="C236" s="34"/>
      <c r="D236" s="34"/>
      <c r="E236" s="34"/>
      <c r="F236" s="34"/>
    </row>
    <row r="237" spans="2:6" ht="12.75">
      <c r="B237" s="4"/>
      <c r="C237" s="34"/>
      <c r="D237" s="34"/>
      <c r="E237" s="34"/>
      <c r="F237" s="34"/>
    </row>
    <row r="238" spans="2:6" ht="12.75">
      <c r="B238" s="4"/>
      <c r="C238" s="34"/>
      <c r="D238" s="34"/>
      <c r="E238" s="34"/>
      <c r="F238" s="34"/>
    </row>
    <row r="239" spans="2:6" ht="12.75">
      <c r="B239" s="4"/>
      <c r="C239" s="34"/>
      <c r="D239" s="34"/>
      <c r="E239" s="34"/>
      <c r="F239" s="34"/>
    </row>
    <row r="240" spans="2:6" ht="12.75">
      <c r="B240" s="4"/>
      <c r="C240" s="34"/>
      <c r="D240" s="34"/>
      <c r="E240" s="34"/>
      <c r="F240" s="34"/>
    </row>
    <row r="241" spans="2:6" ht="12.75">
      <c r="B241" s="4"/>
      <c r="C241" s="34"/>
      <c r="D241" s="34"/>
      <c r="E241" s="34"/>
      <c r="F241" s="34"/>
    </row>
    <row r="242" spans="2:6" ht="12.75">
      <c r="B242" s="4"/>
      <c r="C242" s="34"/>
      <c r="D242" s="34"/>
      <c r="E242" s="34"/>
      <c r="F242" s="34"/>
    </row>
    <row r="243" spans="2:6" ht="12.75">
      <c r="B243" s="4"/>
      <c r="C243" s="34"/>
      <c r="D243" s="34"/>
      <c r="E243" s="34"/>
      <c r="F243" s="34"/>
    </row>
    <row r="244" spans="2:6" ht="12.75">
      <c r="B244" s="4"/>
      <c r="C244" s="34"/>
      <c r="D244" s="34"/>
      <c r="E244" s="34"/>
      <c r="F244" s="34"/>
    </row>
    <row r="245" spans="2:6" ht="12.75">
      <c r="B245" s="4"/>
      <c r="C245" s="34"/>
      <c r="D245" s="34"/>
      <c r="E245" s="34"/>
      <c r="F245" s="34"/>
    </row>
    <row r="246" spans="2:6" ht="12.75">
      <c r="B246" s="4"/>
      <c r="C246" s="34"/>
      <c r="D246" s="34"/>
      <c r="E246" s="34"/>
      <c r="F246" s="34"/>
    </row>
    <row r="247" spans="2:6" ht="12.75">
      <c r="B247" s="4"/>
      <c r="C247" s="34"/>
      <c r="D247" s="34"/>
      <c r="E247" s="34"/>
      <c r="F247" s="34"/>
    </row>
    <row r="248" spans="2:6" ht="12.75">
      <c r="B248" s="4"/>
      <c r="C248" s="34"/>
      <c r="D248" s="34"/>
      <c r="E248" s="34"/>
      <c r="F248" s="34"/>
    </row>
    <row r="249" spans="2:6" ht="12.75">
      <c r="B249" s="4"/>
      <c r="C249" s="34"/>
      <c r="D249" s="34"/>
      <c r="E249" s="34"/>
      <c r="F249" s="34"/>
    </row>
    <row r="250" spans="2:6" ht="12.75">
      <c r="B250" s="4"/>
      <c r="C250" s="34"/>
      <c r="D250" s="34"/>
      <c r="E250" s="34"/>
      <c r="F250" s="34"/>
    </row>
    <row r="251" spans="2:6" ht="12.75">
      <c r="B251" s="4"/>
      <c r="C251" s="34"/>
      <c r="D251" s="34"/>
      <c r="E251" s="34"/>
      <c r="F251" s="34"/>
    </row>
    <row r="252" spans="2:6" ht="12.75">
      <c r="B252" s="4"/>
      <c r="C252" s="34"/>
      <c r="D252" s="34"/>
      <c r="E252" s="34"/>
      <c r="F252" s="34"/>
    </row>
  </sheetData>
  <mergeCells count="13">
    <mergeCell ref="B3:B5"/>
    <mergeCell ref="C3:T3"/>
    <mergeCell ref="Q4:R5"/>
    <mergeCell ref="F1:K1"/>
    <mergeCell ref="S4:T5"/>
    <mergeCell ref="C4:D5"/>
    <mergeCell ref="E4:F5"/>
    <mergeCell ref="G4:H5"/>
    <mergeCell ref="I4:J5"/>
    <mergeCell ref="K4:L5"/>
    <mergeCell ref="M4:N5"/>
    <mergeCell ref="O4:P5"/>
    <mergeCell ref="C2:N2"/>
  </mergeCells>
  <printOptions/>
  <pageMargins left="0.5511811023622047" right="0.15748031496062992" top="0.2362204724409449" bottom="0" header="0.35433070866141736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Viktorova</cp:lastModifiedBy>
  <cp:lastPrinted>2014-03-29T11:17:22Z</cp:lastPrinted>
  <dcterms:created xsi:type="dcterms:W3CDTF">2000-09-19T07:45:36Z</dcterms:created>
  <dcterms:modified xsi:type="dcterms:W3CDTF">2014-03-29T11:18:44Z</dcterms:modified>
  <cp:category/>
  <cp:version/>
  <cp:contentType/>
  <cp:contentStatus/>
</cp:coreProperties>
</file>