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810" activeTab="0"/>
  </bookViews>
  <sheets>
    <sheet name="Приложение 8" sheetId="1" r:id="rId1"/>
  </sheets>
  <definedNames>
    <definedName name="_xlnm.Print_Titles" localSheetId="0">'Приложение 8'!$6:$7</definedName>
  </definedNames>
  <calcPr fullCalcOnLoad="1"/>
</workbook>
</file>

<file path=xl/sharedStrings.xml><?xml version="1.0" encoding="utf-8"?>
<sst xmlns="http://schemas.openxmlformats.org/spreadsheetml/2006/main" count="170" uniqueCount="84">
  <si>
    <t>Наименование показателя</t>
  </si>
  <si>
    <t>Целевые программы муниципальных образований</t>
  </si>
  <si>
    <t>Долгосрочная целевая программа "Строительство и капитальный ремонт объектов муниципальной собственности" на 2013-2016 годы</t>
  </si>
  <si>
    <t>ОБРАЗОВАНИЕ</t>
  </si>
  <si>
    <t>Общее образование</t>
  </si>
  <si>
    <t>Бюджетные инвестиции  за счет средств бюджета муниципального района</t>
  </si>
  <si>
    <t>604</t>
  </si>
  <si>
    <t>Долгосрочная целевая программа "Развитие туризма в Холмогорском районе на 2011-2013 годы"</t>
  </si>
  <si>
    <t>НАЦИОНАЛЬНАЯ ЭКОНОМИКА</t>
  </si>
  <si>
    <t>Другие вопросы в области национальной экономики</t>
  </si>
  <si>
    <t>Выполнение функций органами местного самоуправления</t>
  </si>
  <si>
    <t>750</t>
  </si>
  <si>
    <t>Долгосрочная целевая программа "Молодежь Холмогорского района (2013-2015 годы)"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</si>
  <si>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</si>
  <si>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</si>
  <si>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447</t>
  </si>
  <si>
    <t>Долгосрочная целевая программа "Физическая культура и спорт Холмогорского района на 2011-2014 годы"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</si>
  <si>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</si>
  <si>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</si>
  <si>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</si>
  <si>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</si>
  <si>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Долгосрочная целевая программа "Обеспечение безопасности людей на водных объектах на территории муниципального образования"Холмогорский муниципальный район" на 2011-2013 годы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</si>
  <si>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</si>
  <si>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</si>
  <si>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Иные субсидии</t>
  </si>
  <si>
    <t>018</t>
  </si>
  <si>
    <t>Долгосрочная целевая программа "Обеспечение пожарной безопасности на территории муниципального образования "Холмогорский муниципальный район" на 2011-2013 годы"</t>
  </si>
  <si>
    <t>Обеспечение пожарной безопасности</t>
  </si>
  <si>
    <t>Субсидии бюджетным учреждениям на иные цели</t>
  </si>
  <si>
    <t>753</t>
  </si>
  <si>
    <t>КУЛЬТУРА И КИНЕМАТОГРАФИЯ</t>
  </si>
  <si>
    <t>Культура</t>
  </si>
  <si>
    <t>Выполнение функций казенными учреждениями</t>
  </si>
  <si>
    <t>751</t>
  </si>
  <si>
    <t>Долгосрочная целевая программа Холмогорского района Архангельской области "Строительство и приобретение жилья в сельской местности на 2012-2013 годы"</t>
  </si>
  <si>
    <t>СОЦИАЛЬНАЯ ПОЛИТИКА</t>
  </si>
  <si>
    <t>Социальное обеспечение населения</t>
  </si>
  <si>
    <t xml:space="preserve"> Субсидии на осуществление мероприятий по обеспечению жильем граждан Российской Федерации, проживающих в сельской местности</t>
  </si>
  <si>
    <t>099</t>
  </si>
  <si>
    <t>Долгосрочная целевая программа "Обеспечение жильем молодых семей Холмогорского района (2011-2013 годы)"</t>
  </si>
  <si>
    <t>Субсидии гражданам на приобретение жилья</t>
  </si>
  <si>
    <t>322</t>
  </si>
  <si>
    <t>Долгосрочная целевая программа "Развитие агропромышленного комплекса  Холмогорского района на 2013-2016 годы"</t>
  </si>
  <si>
    <t>Сельское хозяйство и рыболовство</t>
  </si>
  <si>
    <t xml:space="preserve"> Прочие расходы</t>
  </si>
  <si>
    <t>013</t>
  </si>
  <si>
    <t>Долгосрочная целевая программа "Развитие сферы культуры муниципального образования "Холмогорский муниципальный район" на 2011-2013 годы"</t>
  </si>
  <si>
    <t>"Совершенствование системы библиотечно-информационного обслуживания, создание электронных информационных ресурсов"</t>
  </si>
  <si>
    <t>"Кадровое обеспечение"</t>
  </si>
  <si>
    <t>"Развитие дополнительного образования"</t>
  </si>
  <si>
    <t>"Повышение уровня подготовки и проведения культурно-досуговых мероприятий"</t>
  </si>
  <si>
    <t>"Текущие ремонты учреждений культуры"</t>
  </si>
  <si>
    <t>"Развитие материально-технической базы, установка технического и технологического оборудования"</t>
  </si>
  <si>
    <t>Долгосрочная целевая программа "Развитие территориального общественного самоуправления в Холмогорском районе на 2011-2013 годы"</t>
  </si>
  <si>
    <t>Долгосрочная целевая программа "Поддержка и развитие субъектов малого и среднего предпринимательства в муниципальном образовании  "Холмогорский муниципальный район" на 2011-2013 годы"</t>
  </si>
  <si>
    <t>Долгосрочная целевая программа муниципального образования "Холмогорский муниципальный район" "Организация общественных работ в Холмогорском районе в 2013-2015 годах"</t>
  </si>
  <si>
    <t>Общеэкономические вопросы</t>
  </si>
  <si>
    <t>Всего:</t>
  </si>
  <si>
    <t>Целевая статья</t>
  </si>
  <si>
    <t>Раздел</t>
  </si>
  <si>
    <t>Подраздел</t>
  </si>
  <si>
    <t>Вид расхода</t>
  </si>
  <si>
    <t>Строительство детского сада на 45 мест в д.Васильевская МО "Кехотское"</t>
  </si>
  <si>
    <t>Разработка ПСД и строительство школы на 176 учащихся с размещением двух группового детского сада на 40 мест в д.Хомяковская МО Койдокурское"</t>
  </si>
  <si>
    <t>Разработка схемы территориального планирования МО "Холмогорский муниципальный район"</t>
  </si>
  <si>
    <t>Долгосрочная муниципальная целевая программа "Активизация индивидуального жилищного строительства на территории МО "Холмогорский муниципальный район" на 2009-2014 годы"</t>
  </si>
  <si>
    <t>Оказание финансовой поддержки гражданам в целях осуществления индивидуального жилищного строительства</t>
  </si>
  <si>
    <t>Проведение кадастровых работ в отношении земельных участков предоставляемых многодетным семьям</t>
  </si>
  <si>
    <t>Дорожное хозяйство (дорожные фонды)</t>
  </si>
  <si>
    <t>Жилищно-коммунальное хозяйство</t>
  </si>
  <si>
    <t>Благоустройство</t>
  </si>
  <si>
    <t>Обеспечение  земельных участков  коммунальной инфраструктурой</t>
  </si>
  <si>
    <t>Коммунальное хозяйство</t>
  </si>
  <si>
    <t>Образование</t>
  </si>
  <si>
    <t>Долгосрочная целевая программа муниципального образования "Холмогорский муниципальный район" "Развитие общественного пассажирского транспорта Холмогорского района" на 2013-2016 годы""</t>
  </si>
  <si>
    <t>Национальная экономика</t>
  </si>
  <si>
    <t>Транспорт</t>
  </si>
  <si>
    <t>Ведомственная  целевая программа "Развитие образования в Холмогорском районе на 2013-2015 годы"</t>
  </si>
  <si>
    <t>к  решению Собрания депутатов муниципального образования  "Холмогорский муниципальный район"  от ..июня  2014 года № ...  "Об утверждении отчета об исполнении бюджета муниципального образования "Холмогорский  муниципальный район за 2013 год"</t>
  </si>
  <si>
    <t>Распределение бюджетных ассигнований на реализацию целевых программ муниципального образования "Холмогорский муниципальный район" за 2013 год</t>
  </si>
  <si>
    <t xml:space="preserve">Исполнение </t>
  </si>
  <si>
    <t>План</t>
  </si>
  <si>
    <t>Приложение № 10</t>
  </si>
  <si>
    <t>(руб. коп.)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</si>
</sst>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0"/>
    <numFmt numFmtId="173" formatCode="00"/>
    <numFmt numFmtId="174" formatCode="000"/>
    <numFmt numFmtId="175" formatCode="#,##0.00;[Red]\-#,##0.00;0.00"/>
  </numFmts>
  <fonts count="12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name val="Arial Cyr"/>
      <family val="0"/>
    </font>
    <font>
      <sz val="8"/>
      <name val="Arial Cyr"/>
      <family val="0"/>
    </font>
    <font>
      <sz val="12"/>
      <name val="Arial"/>
      <family val="0"/>
    </font>
    <font>
      <sz val="12"/>
      <name val="Arial Cyr"/>
      <family val="0"/>
    </font>
    <font>
      <sz val="8"/>
      <name val="Arial"/>
      <family val="0"/>
    </font>
    <font>
      <sz val="7.5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18" applyNumberFormat="1" applyFont="1" applyFill="1" applyAlignment="1" applyProtection="1">
      <alignment/>
      <protection hidden="1"/>
    </xf>
    <xf numFmtId="0" fontId="2" fillId="0" borderId="0" xfId="18" applyNumberFormat="1" applyFont="1" applyFill="1" applyBorder="1" applyAlignment="1" applyProtection="1">
      <alignment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175" fontId="2" fillId="0" borderId="1" xfId="18" applyNumberFormat="1" applyFont="1" applyFill="1" applyBorder="1" applyAlignment="1" applyProtection="1">
      <alignment horizontal="center"/>
      <protection hidden="1"/>
    </xf>
    <xf numFmtId="0" fontId="3" fillId="0" borderId="0" xfId="18" applyNumberFormat="1" applyFont="1" applyFill="1" applyBorder="1" applyAlignment="1" applyProtection="1">
      <alignment/>
      <protection hidden="1"/>
    </xf>
    <xf numFmtId="0" fontId="3" fillId="0" borderId="0" xfId="18" applyFont="1" applyFill="1">
      <alignment/>
      <protection/>
    </xf>
    <xf numFmtId="172" fontId="2" fillId="0" borderId="1" xfId="18" applyNumberFormat="1" applyFont="1" applyFill="1" applyBorder="1" applyAlignment="1" applyProtection="1">
      <alignment vertical="top" wrapText="1"/>
      <protection hidden="1"/>
    </xf>
    <xf numFmtId="172" fontId="2" fillId="0" borderId="1" xfId="18" applyNumberFormat="1" applyFont="1" applyFill="1" applyBorder="1" applyAlignment="1" applyProtection="1">
      <alignment horizontal="center"/>
      <protection hidden="1"/>
    </xf>
    <xf numFmtId="173" fontId="2" fillId="0" borderId="1" xfId="18" applyNumberFormat="1" applyFont="1" applyFill="1" applyBorder="1" applyAlignment="1" applyProtection="1">
      <alignment horizontal="center"/>
      <protection hidden="1"/>
    </xf>
    <xf numFmtId="174" fontId="2" fillId="0" borderId="1" xfId="18" applyNumberFormat="1" applyFont="1" applyFill="1" applyBorder="1" applyAlignment="1" applyProtection="1">
      <alignment horizontal="center"/>
      <protection hidden="1"/>
    </xf>
    <xf numFmtId="175" fontId="2" fillId="0" borderId="1" xfId="18" applyNumberFormat="1" applyFont="1" applyFill="1" applyBorder="1" applyAlignment="1" applyProtection="1">
      <alignment horizontal="center"/>
      <protection hidden="1"/>
    </xf>
    <xf numFmtId="0" fontId="2" fillId="0" borderId="0" xfId="18" applyFont="1" applyFill="1">
      <alignment/>
      <protection/>
    </xf>
    <xf numFmtId="172" fontId="3" fillId="0" borderId="1" xfId="18" applyNumberFormat="1" applyFont="1" applyFill="1" applyBorder="1" applyAlignment="1" applyProtection="1">
      <alignment vertical="top" wrapText="1"/>
      <protection hidden="1"/>
    </xf>
    <xf numFmtId="172" fontId="3" fillId="0" borderId="1" xfId="18" applyNumberFormat="1" applyFont="1" applyFill="1" applyBorder="1" applyAlignment="1" applyProtection="1">
      <alignment horizontal="center"/>
      <protection hidden="1"/>
    </xf>
    <xf numFmtId="173" fontId="3" fillId="0" borderId="1" xfId="18" applyNumberFormat="1" applyFont="1" applyFill="1" applyBorder="1" applyAlignment="1" applyProtection="1">
      <alignment horizontal="center"/>
      <protection hidden="1"/>
    </xf>
    <xf numFmtId="174" fontId="3" fillId="0" borderId="1" xfId="18" applyNumberFormat="1" applyFont="1" applyFill="1" applyBorder="1" applyAlignment="1" applyProtection="1">
      <alignment horizontal="center"/>
      <protection hidden="1"/>
    </xf>
    <xf numFmtId="175" fontId="3" fillId="0" borderId="1" xfId="18" applyNumberFormat="1" applyFont="1" applyFill="1" applyBorder="1" applyAlignment="1" applyProtection="1">
      <alignment horizontal="center"/>
      <protection hidden="1"/>
    </xf>
    <xf numFmtId="0" fontId="3" fillId="0" borderId="0" xfId="18" applyFont="1" applyFill="1">
      <alignment/>
      <protection/>
    </xf>
    <xf numFmtId="172" fontId="3" fillId="0" borderId="1" xfId="18" applyNumberFormat="1" applyFont="1" applyFill="1" applyBorder="1" applyAlignment="1" applyProtection="1">
      <alignment vertical="top" wrapText="1"/>
      <protection hidden="1"/>
    </xf>
    <xf numFmtId="172" fontId="3" fillId="0" borderId="1" xfId="18" applyNumberFormat="1" applyFont="1" applyFill="1" applyBorder="1" applyAlignment="1" applyProtection="1">
      <alignment horizontal="center"/>
      <protection hidden="1"/>
    </xf>
    <xf numFmtId="173" fontId="3" fillId="0" borderId="1" xfId="18" applyNumberFormat="1" applyFont="1" applyFill="1" applyBorder="1" applyAlignment="1" applyProtection="1">
      <alignment horizontal="center"/>
      <protection hidden="1"/>
    </xf>
    <xf numFmtId="174" fontId="3" fillId="0" borderId="1" xfId="18" applyNumberFormat="1" applyFont="1" applyFill="1" applyBorder="1" applyAlignment="1" applyProtection="1">
      <alignment horizontal="center"/>
      <protection hidden="1"/>
    </xf>
    <xf numFmtId="175" fontId="3" fillId="0" borderId="1" xfId="18" applyNumberFormat="1" applyFont="1" applyFill="1" applyBorder="1" applyAlignment="1" applyProtection="1">
      <alignment horizontal="center"/>
      <protection hidden="1"/>
    </xf>
    <xf numFmtId="0" fontId="3" fillId="0" borderId="0" xfId="18" applyFont="1" applyFill="1" applyAlignment="1">
      <alignment vertical="top"/>
      <protection/>
    </xf>
    <xf numFmtId="0" fontId="3" fillId="0" borderId="0" xfId="18" applyFont="1" applyFill="1" applyAlignment="1">
      <alignment horizontal="center"/>
      <protection/>
    </xf>
    <xf numFmtId="0" fontId="1" fillId="0" borderId="0" xfId="18" applyFont="1" applyFill="1">
      <alignment/>
      <protection/>
    </xf>
    <xf numFmtId="0" fontId="1" fillId="0" borderId="0" xfId="18" applyFont="1" applyFill="1" applyAlignment="1">
      <alignment vertical="top"/>
      <protection/>
    </xf>
    <xf numFmtId="0" fontId="1" fillId="0" borderId="0" xfId="18" applyFont="1" applyFill="1" applyAlignment="1">
      <alignment/>
      <protection/>
    </xf>
    <xf numFmtId="0" fontId="1" fillId="0" borderId="0" xfId="18" applyFont="1" applyFill="1" applyAlignment="1">
      <alignment horizontal="center"/>
      <protection/>
    </xf>
    <xf numFmtId="0" fontId="8" fillId="0" borderId="0" xfId="18" applyFont="1" applyFill="1" applyAlignment="1">
      <alignment vertical="top"/>
      <protection/>
    </xf>
    <xf numFmtId="0" fontId="8" fillId="0" borderId="0" xfId="18" applyFont="1" applyFill="1" applyAlignment="1">
      <alignment/>
      <protection/>
    </xf>
    <xf numFmtId="0" fontId="8" fillId="0" borderId="0" xfId="18" applyFont="1" applyFill="1" applyAlignment="1">
      <alignment horizontal="center"/>
      <protection/>
    </xf>
    <xf numFmtId="0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8" applyNumberFormat="1" applyFont="1" applyFill="1" applyBorder="1" applyAlignment="1" applyProtection="1">
      <alignment vertical="center" wrapText="1"/>
      <protection hidden="1"/>
    </xf>
    <xf numFmtId="0" fontId="9" fillId="0" borderId="1" xfId="18" applyNumberFormat="1" applyFont="1" applyFill="1" applyBorder="1" applyAlignment="1" applyProtection="1">
      <alignment horizontal="center" vertical="top" wrapText="1"/>
      <protection hidden="1"/>
    </xf>
    <xf numFmtId="0" fontId="2" fillId="0" borderId="1" xfId="18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6" fillId="0" borderId="0" xfId="18" applyFont="1" applyFill="1" applyAlignment="1">
      <alignment horizontal="center" vertical="top" wrapText="1"/>
      <protection/>
    </xf>
    <xf numFmtId="0" fontId="7" fillId="0" borderId="0" xfId="0" applyFont="1" applyFill="1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tmp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showGridLines="0" tabSelected="1" workbookViewId="0" topLeftCell="B127">
      <selection activeCell="H8" sqref="H8"/>
    </sheetView>
  </sheetViews>
  <sheetFormatPr defaultColWidth="9.125" defaultRowHeight="12.75"/>
  <cols>
    <col min="1" max="1" width="1.37890625" style="6" customWidth="1"/>
    <col min="2" max="2" width="60.625" style="24" customWidth="1"/>
    <col min="3" max="3" width="7.75390625" style="25" customWidth="1"/>
    <col min="4" max="6" width="5.75390625" style="25" customWidth="1"/>
    <col min="7" max="8" width="15.125" style="25" customWidth="1"/>
    <col min="9" max="238" width="9.125" style="6" customWidth="1"/>
    <col min="239" max="16384" width="9.125" style="6" customWidth="1"/>
  </cols>
  <sheetData>
    <row r="1" ht="12">
      <c r="F1" s="25" t="s">
        <v>82</v>
      </c>
    </row>
    <row r="2" spans="2:7" s="26" customFormat="1" ht="134.25" customHeight="1">
      <c r="B2" s="27"/>
      <c r="C2" s="38" t="s">
        <v>78</v>
      </c>
      <c r="D2" s="38"/>
      <c r="E2" s="39"/>
      <c r="F2" s="39"/>
      <c r="G2" s="39"/>
    </row>
    <row r="3" spans="2:8" s="26" customFormat="1" ht="12.75">
      <c r="B3" s="27"/>
      <c r="C3" s="28"/>
      <c r="D3" s="28"/>
      <c r="E3" s="28"/>
      <c r="F3" s="28"/>
      <c r="G3" s="29"/>
      <c r="H3" s="29"/>
    </row>
    <row r="4" spans="2:7" s="26" customFormat="1" ht="33" customHeight="1">
      <c r="B4" s="40" t="s">
        <v>79</v>
      </c>
      <c r="C4" s="41"/>
      <c r="D4" s="41"/>
      <c r="E4" s="41"/>
      <c r="F4" s="41"/>
      <c r="G4" s="41"/>
    </row>
    <row r="5" spans="2:8" s="26" customFormat="1" ht="12.75">
      <c r="B5" s="30"/>
      <c r="C5" s="31"/>
      <c r="D5" s="31"/>
      <c r="E5" s="31"/>
      <c r="F5" s="31"/>
      <c r="G5" s="32"/>
      <c r="H5" s="32" t="s">
        <v>83</v>
      </c>
    </row>
    <row r="6" spans="2:8" s="26" customFormat="1" ht="33.75">
      <c r="B6" s="33" t="s">
        <v>0</v>
      </c>
      <c r="C6" s="34" t="s">
        <v>58</v>
      </c>
      <c r="D6" s="34" t="s">
        <v>59</v>
      </c>
      <c r="E6" s="34" t="s">
        <v>60</v>
      </c>
      <c r="F6" s="34" t="s">
        <v>61</v>
      </c>
      <c r="G6" s="33" t="s">
        <v>81</v>
      </c>
      <c r="H6" s="33" t="s">
        <v>80</v>
      </c>
    </row>
    <row r="7" spans="2:8" s="26" customFormat="1" ht="12.75"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</row>
    <row r="8" spans="1:8" s="12" customFormat="1" ht="12.75" customHeight="1">
      <c r="A8" s="2"/>
      <c r="B8" s="7" t="s">
        <v>1</v>
      </c>
      <c r="C8" s="8">
        <v>7950000</v>
      </c>
      <c r="D8" s="9"/>
      <c r="E8" s="9"/>
      <c r="F8" s="10"/>
      <c r="G8" s="11">
        <f>G9+G26+G30+G34+G42+G47+G58+G62+G66+G70+G79+G113+G141+G117+G133+G137</f>
        <v>13060160.5</v>
      </c>
      <c r="H8" s="11">
        <f>H9+H26+H30+H34+H42+H47+H58+H62+H66+H70+H79+H113+H141+H117+H133+H137</f>
        <v>11660682.719999999</v>
      </c>
    </row>
    <row r="9" spans="1:8" s="12" customFormat="1" ht="27.75" customHeight="1">
      <c r="A9" s="2"/>
      <c r="B9" s="7" t="s">
        <v>2</v>
      </c>
      <c r="C9" s="8">
        <v>7950100</v>
      </c>
      <c r="D9" s="9"/>
      <c r="E9" s="9"/>
      <c r="F9" s="10"/>
      <c r="G9" s="11">
        <f>G10+G14+G18+G22</f>
        <v>1521952</v>
      </c>
      <c r="H9" s="11">
        <f>H10+H14+H18+H22</f>
        <v>1326547.07</v>
      </c>
    </row>
    <row r="10" spans="1:8" s="18" customFormat="1" ht="25.5" customHeight="1">
      <c r="A10" s="5"/>
      <c r="B10" s="13" t="s">
        <v>62</v>
      </c>
      <c r="C10" s="14">
        <v>7950101</v>
      </c>
      <c r="D10" s="15"/>
      <c r="E10" s="15"/>
      <c r="F10" s="16"/>
      <c r="G10" s="17">
        <f>1500000-983419.8</f>
        <v>516580.19999999995</v>
      </c>
      <c r="H10" s="17">
        <v>477977.27</v>
      </c>
    </row>
    <row r="11" spans="1:8" s="18" customFormat="1" ht="12.75" customHeight="1">
      <c r="A11" s="5"/>
      <c r="B11" s="13" t="s">
        <v>3</v>
      </c>
      <c r="C11" s="14">
        <v>7950101</v>
      </c>
      <c r="D11" s="15">
        <v>7</v>
      </c>
      <c r="E11" s="15"/>
      <c r="F11" s="16"/>
      <c r="G11" s="17">
        <f>1500000-983419.8</f>
        <v>516580.19999999995</v>
      </c>
      <c r="H11" s="17">
        <v>477977.27</v>
      </c>
    </row>
    <row r="12" spans="1:8" s="18" customFormat="1" ht="14.25" customHeight="1">
      <c r="A12" s="5"/>
      <c r="B12" s="13" t="s">
        <v>4</v>
      </c>
      <c r="C12" s="14">
        <v>7950101</v>
      </c>
      <c r="D12" s="15">
        <v>7</v>
      </c>
      <c r="E12" s="15">
        <v>2</v>
      </c>
      <c r="F12" s="16"/>
      <c r="G12" s="17">
        <f>1500000-983419.8</f>
        <v>516580.19999999995</v>
      </c>
      <c r="H12" s="17">
        <v>477977.27</v>
      </c>
    </row>
    <row r="13" spans="1:8" s="18" customFormat="1" ht="25.5" customHeight="1">
      <c r="A13" s="5"/>
      <c r="B13" s="13" t="s">
        <v>5</v>
      </c>
      <c r="C13" s="14">
        <v>7950101</v>
      </c>
      <c r="D13" s="15">
        <v>7</v>
      </c>
      <c r="E13" s="15">
        <v>2</v>
      </c>
      <c r="F13" s="16" t="s">
        <v>6</v>
      </c>
      <c r="G13" s="17">
        <f>1500000-983419.8</f>
        <v>516580.19999999995</v>
      </c>
      <c r="H13" s="17">
        <v>477977.27</v>
      </c>
    </row>
    <row r="14" spans="1:8" s="18" customFormat="1" ht="37.5" customHeight="1">
      <c r="A14" s="5"/>
      <c r="B14" s="13" t="s">
        <v>63</v>
      </c>
      <c r="C14" s="14">
        <v>7950102</v>
      </c>
      <c r="D14" s="15"/>
      <c r="E14" s="15"/>
      <c r="F14" s="16"/>
      <c r="G14" s="17">
        <v>848569.8</v>
      </c>
      <c r="H14" s="17">
        <v>848569.8</v>
      </c>
    </row>
    <row r="15" spans="1:8" s="18" customFormat="1" ht="16.5" customHeight="1">
      <c r="A15" s="5"/>
      <c r="B15" s="13" t="s">
        <v>3</v>
      </c>
      <c r="C15" s="14">
        <v>7950102</v>
      </c>
      <c r="D15" s="15">
        <v>7</v>
      </c>
      <c r="E15" s="15"/>
      <c r="F15" s="16"/>
      <c r="G15" s="17">
        <v>848569.8</v>
      </c>
      <c r="H15" s="17">
        <v>848569.8</v>
      </c>
    </row>
    <row r="16" spans="1:8" s="18" customFormat="1" ht="16.5" customHeight="1">
      <c r="A16" s="5"/>
      <c r="B16" s="13" t="s">
        <v>4</v>
      </c>
      <c r="C16" s="14">
        <v>7950102</v>
      </c>
      <c r="D16" s="15">
        <v>7</v>
      </c>
      <c r="E16" s="15">
        <v>2</v>
      </c>
      <c r="F16" s="16"/>
      <c r="G16" s="17">
        <v>848569.8</v>
      </c>
      <c r="H16" s="17">
        <v>848569.8</v>
      </c>
    </row>
    <row r="17" spans="1:8" s="18" customFormat="1" ht="25.5" customHeight="1">
      <c r="A17" s="5"/>
      <c r="B17" s="13" t="s">
        <v>5</v>
      </c>
      <c r="C17" s="14">
        <v>7950102</v>
      </c>
      <c r="D17" s="15">
        <v>7</v>
      </c>
      <c r="E17" s="15">
        <v>2</v>
      </c>
      <c r="F17" s="16" t="s">
        <v>6</v>
      </c>
      <c r="G17" s="17">
        <v>848569.8</v>
      </c>
      <c r="H17" s="17">
        <v>848569.8</v>
      </c>
    </row>
    <row r="18" spans="1:8" s="18" customFormat="1" ht="25.5" customHeight="1">
      <c r="A18" s="5"/>
      <c r="B18" s="13" t="s">
        <v>64</v>
      </c>
      <c r="C18" s="14">
        <v>7950103</v>
      </c>
      <c r="D18" s="15"/>
      <c r="E18" s="15"/>
      <c r="F18" s="16"/>
      <c r="G18" s="17">
        <v>134850</v>
      </c>
      <c r="H18" s="17">
        <v>0</v>
      </c>
    </row>
    <row r="19" spans="1:8" s="18" customFormat="1" ht="15" customHeight="1">
      <c r="A19" s="5"/>
      <c r="B19" s="19" t="s">
        <v>8</v>
      </c>
      <c r="C19" s="14">
        <v>7950103</v>
      </c>
      <c r="D19" s="15">
        <v>4</v>
      </c>
      <c r="E19" s="15"/>
      <c r="F19" s="16"/>
      <c r="G19" s="17">
        <v>134850</v>
      </c>
      <c r="H19" s="17">
        <v>0</v>
      </c>
    </row>
    <row r="20" spans="1:8" s="18" customFormat="1" ht="13.5" customHeight="1">
      <c r="A20" s="5"/>
      <c r="B20" s="19" t="s">
        <v>9</v>
      </c>
      <c r="C20" s="14">
        <v>7950103</v>
      </c>
      <c r="D20" s="15">
        <v>4</v>
      </c>
      <c r="E20" s="15">
        <v>12</v>
      </c>
      <c r="F20" s="16"/>
      <c r="G20" s="17">
        <v>134850</v>
      </c>
      <c r="H20" s="17">
        <v>0</v>
      </c>
    </row>
    <row r="21" spans="1:8" s="18" customFormat="1" ht="15" customHeight="1">
      <c r="A21" s="5"/>
      <c r="B21" s="19" t="s">
        <v>10</v>
      </c>
      <c r="C21" s="14">
        <v>7950103</v>
      </c>
      <c r="D21" s="15">
        <v>4</v>
      </c>
      <c r="E21" s="15">
        <v>12</v>
      </c>
      <c r="F21" s="16">
        <v>750</v>
      </c>
      <c r="G21" s="17">
        <v>134850</v>
      </c>
      <c r="H21" s="17">
        <v>0</v>
      </c>
    </row>
    <row r="22" spans="1:8" s="18" customFormat="1" ht="15" customHeight="1">
      <c r="A22" s="5"/>
      <c r="B22" s="19" t="s">
        <v>71</v>
      </c>
      <c r="C22" s="14">
        <v>7950104</v>
      </c>
      <c r="D22" s="15"/>
      <c r="E22" s="15"/>
      <c r="F22" s="16"/>
      <c r="G22" s="17">
        <f>SUM(G23)</f>
        <v>21952</v>
      </c>
      <c r="H22" s="17">
        <v>0</v>
      </c>
    </row>
    <row r="23" spans="1:8" s="18" customFormat="1" ht="15" customHeight="1">
      <c r="A23" s="5"/>
      <c r="B23" s="19" t="s">
        <v>69</v>
      </c>
      <c r="C23" s="14">
        <v>7950104</v>
      </c>
      <c r="D23" s="15">
        <v>5</v>
      </c>
      <c r="E23" s="15"/>
      <c r="F23" s="16"/>
      <c r="G23" s="17">
        <v>21952</v>
      </c>
      <c r="H23" s="17">
        <v>0</v>
      </c>
    </row>
    <row r="24" spans="1:8" s="18" customFormat="1" ht="15" customHeight="1">
      <c r="A24" s="5"/>
      <c r="B24" s="19" t="s">
        <v>72</v>
      </c>
      <c r="C24" s="14">
        <v>7950104</v>
      </c>
      <c r="D24" s="15">
        <v>5</v>
      </c>
      <c r="E24" s="15">
        <v>2</v>
      </c>
      <c r="F24" s="16"/>
      <c r="G24" s="17">
        <v>21952</v>
      </c>
      <c r="H24" s="17">
        <v>0</v>
      </c>
    </row>
    <row r="25" spans="1:8" s="18" customFormat="1" ht="15" customHeight="1">
      <c r="A25" s="5"/>
      <c r="B25" s="19" t="s">
        <v>10</v>
      </c>
      <c r="C25" s="14">
        <v>7950104</v>
      </c>
      <c r="D25" s="15">
        <v>5</v>
      </c>
      <c r="E25" s="15">
        <v>2</v>
      </c>
      <c r="F25" s="16">
        <v>750</v>
      </c>
      <c r="G25" s="17">
        <v>21952</v>
      </c>
      <c r="H25" s="17">
        <v>0</v>
      </c>
    </row>
    <row r="26" spans="1:8" s="12" customFormat="1" ht="27" customHeight="1">
      <c r="A26" s="2"/>
      <c r="B26" s="7" t="s">
        <v>7</v>
      </c>
      <c r="C26" s="8">
        <v>7950200</v>
      </c>
      <c r="D26" s="9"/>
      <c r="E26" s="9"/>
      <c r="F26" s="10"/>
      <c r="G26" s="11">
        <v>303000</v>
      </c>
      <c r="H26" s="11">
        <v>273000</v>
      </c>
    </row>
    <row r="27" spans="1:8" ht="12.75" customHeight="1">
      <c r="A27" s="3"/>
      <c r="B27" s="19" t="s">
        <v>8</v>
      </c>
      <c r="C27" s="20">
        <v>7950200</v>
      </c>
      <c r="D27" s="21">
        <v>4</v>
      </c>
      <c r="E27" s="21"/>
      <c r="F27" s="22"/>
      <c r="G27" s="23">
        <v>303000</v>
      </c>
      <c r="H27" s="23">
        <v>273000</v>
      </c>
    </row>
    <row r="28" spans="1:8" ht="12.75" customHeight="1">
      <c r="A28" s="3"/>
      <c r="B28" s="19" t="s">
        <v>9</v>
      </c>
      <c r="C28" s="20">
        <v>7950200</v>
      </c>
      <c r="D28" s="21">
        <v>4</v>
      </c>
      <c r="E28" s="21">
        <v>12</v>
      </c>
      <c r="F28" s="22"/>
      <c r="G28" s="23">
        <v>303000</v>
      </c>
      <c r="H28" s="23">
        <v>273000</v>
      </c>
    </row>
    <row r="29" spans="1:8" ht="12.75" customHeight="1">
      <c r="A29" s="3"/>
      <c r="B29" s="19" t="s">
        <v>10</v>
      </c>
      <c r="C29" s="20">
        <v>7950200</v>
      </c>
      <c r="D29" s="21">
        <v>4</v>
      </c>
      <c r="E29" s="21">
        <v>12</v>
      </c>
      <c r="F29" s="22" t="s">
        <v>11</v>
      </c>
      <c r="G29" s="23">
        <v>303000</v>
      </c>
      <c r="H29" s="23">
        <v>273000</v>
      </c>
    </row>
    <row r="30" spans="1:8" s="12" customFormat="1" ht="27" customHeight="1">
      <c r="A30" s="2"/>
      <c r="B30" s="7" t="s">
        <v>12</v>
      </c>
      <c r="C30" s="8">
        <v>7950300</v>
      </c>
      <c r="D30" s="9"/>
      <c r="E30" s="9"/>
      <c r="F30" s="10"/>
      <c r="G30" s="11">
        <v>380000</v>
      </c>
      <c r="H30" s="11">
        <v>380000</v>
      </c>
    </row>
    <row r="31" spans="1:8" ht="12.75" customHeight="1">
      <c r="A31" s="3"/>
      <c r="B31" s="19" t="s">
        <v>3</v>
      </c>
      <c r="C31" s="20">
        <v>7950300</v>
      </c>
      <c r="D31" s="21">
        <v>7</v>
      </c>
      <c r="E31" s="21"/>
      <c r="F31" s="22"/>
      <c r="G31" s="23">
        <v>380000</v>
      </c>
      <c r="H31" s="23">
        <v>380000</v>
      </c>
    </row>
    <row r="32" spans="1:8" ht="15" customHeight="1">
      <c r="A32" s="3"/>
      <c r="B32" s="19" t="s">
        <v>13</v>
      </c>
      <c r="C32" s="20">
        <v>7950300</v>
      </c>
      <c r="D32" s="21">
        <v>7</v>
      </c>
      <c r="E32" s="21">
        <v>7</v>
      </c>
      <c r="F32" s="22"/>
      <c r="G32" s="23">
        <v>380000</v>
      </c>
      <c r="H32" s="23">
        <v>380000</v>
      </c>
    </row>
    <row r="33" spans="1:8" ht="24.75" customHeight="1">
      <c r="A33" s="3"/>
      <c r="B33" s="19" t="s">
        <v>14</v>
      </c>
      <c r="C33" s="20">
        <v>7950300</v>
      </c>
      <c r="D33" s="21">
        <v>7</v>
      </c>
      <c r="E33" s="21">
        <v>7</v>
      </c>
      <c r="F33" s="22" t="s">
        <v>15</v>
      </c>
      <c r="G33" s="23">
        <v>380000</v>
      </c>
      <c r="H33" s="23">
        <v>380000</v>
      </c>
    </row>
    <row r="34" spans="1:8" s="12" customFormat="1" ht="27.75" customHeight="1">
      <c r="A34" s="2"/>
      <c r="B34" s="7" t="s">
        <v>16</v>
      </c>
      <c r="C34" s="8">
        <v>7950400</v>
      </c>
      <c r="D34" s="9"/>
      <c r="E34" s="9"/>
      <c r="F34" s="10"/>
      <c r="G34" s="11">
        <v>768000</v>
      </c>
      <c r="H34" s="11">
        <f>SUM(H35)</f>
        <v>760535.5900000001</v>
      </c>
    </row>
    <row r="35" spans="1:8" ht="12.75" customHeight="1">
      <c r="A35" s="3"/>
      <c r="B35" s="19" t="s">
        <v>17</v>
      </c>
      <c r="C35" s="20">
        <v>7950400</v>
      </c>
      <c r="D35" s="21">
        <v>11</v>
      </c>
      <c r="E35" s="21"/>
      <c r="F35" s="22"/>
      <c r="G35" s="23">
        <f>SUM(G36,G38,G40)</f>
        <v>768000</v>
      </c>
      <c r="H35" s="23">
        <f>SUM(H36,H38,H40)</f>
        <v>760535.5900000001</v>
      </c>
    </row>
    <row r="36" spans="1:8" ht="12.75" customHeight="1">
      <c r="A36" s="3"/>
      <c r="B36" s="19" t="s">
        <v>18</v>
      </c>
      <c r="C36" s="20">
        <v>7950400</v>
      </c>
      <c r="D36" s="21">
        <v>11</v>
      </c>
      <c r="E36" s="21">
        <v>1</v>
      </c>
      <c r="F36" s="22"/>
      <c r="G36" s="23">
        <v>45000</v>
      </c>
      <c r="H36" s="23">
        <v>45000</v>
      </c>
    </row>
    <row r="37" spans="1:8" ht="12.75" customHeight="1">
      <c r="A37" s="3"/>
      <c r="B37" s="19" t="s">
        <v>10</v>
      </c>
      <c r="C37" s="20">
        <v>7950400</v>
      </c>
      <c r="D37" s="21">
        <v>11</v>
      </c>
      <c r="E37" s="21">
        <v>1</v>
      </c>
      <c r="F37" s="22" t="s">
        <v>11</v>
      </c>
      <c r="G37" s="23">
        <v>45000</v>
      </c>
      <c r="H37" s="23">
        <f>43610+590+800</f>
        <v>45000</v>
      </c>
    </row>
    <row r="38" spans="1:8" ht="12.75" customHeight="1">
      <c r="A38" s="3"/>
      <c r="B38" s="19" t="s">
        <v>19</v>
      </c>
      <c r="C38" s="20">
        <v>7950400</v>
      </c>
      <c r="D38" s="21">
        <v>11</v>
      </c>
      <c r="E38" s="21">
        <v>2</v>
      </c>
      <c r="F38" s="22"/>
      <c r="G38" s="23">
        <v>693000</v>
      </c>
      <c r="H38" s="23">
        <f>262955.71+350689.88+5500+66390</f>
        <v>685535.5900000001</v>
      </c>
    </row>
    <row r="39" spans="1:8" ht="12.75" customHeight="1">
      <c r="A39" s="3"/>
      <c r="B39" s="19" t="s">
        <v>10</v>
      </c>
      <c r="C39" s="20">
        <v>7950400</v>
      </c>
      <c r="D39" s="21">
        <v>11</v>
      </c>
      <c r="E39" s="21">
        <v>2</v>
      </c>
      <c r="F39" s="22" t="s">
        <v>11</v>
      </c>
      <c r="G39" s="23">
        <v>693000</v>
      </c>
      <c r="H39" s="23">
        <f>262955.71+350689.88+5500+66390</f>
        <v>685535.5900000001</v>
      </c>
    </row>
    <row r="40" spans="1:8" ht="12.75" customHeight="1">
      <c r="A40" s="3"/>
      <c r="B40" s="19" t="s">
        <v>20</v>
      </c>
      <c r="C40" s="20">
        <v>7950400</v>
      </c>
      <c r="D40" s="21">
        <v>11</v>
      </c>
      <c r="E40" s="21">
        <v>3</v>
      </c>
      <c r="F40" s="22"/>
      <c r="G40" s="23">
        <v>30000</v>
      </c>
      <c r="H40" s="23">
        <v>30000</v>
      </c>
    </row>
    <row r="41" spans="1:8" ht="12.75" customHeight="1">
      <c r="A41" s="3"/>
      <c r="B41" s="19" t="s">
        <v>10</v>
      </c>
      <c r="C41" s="20">
        <v>7950400</v>
      </c>
      <c r="D41" s="21">
        <v>11</v>
      </c>
      <c r="E41" s="21">
        <v>3</v>
      </c>
      <c r="F41" s="22" t="s">
        <v>11</v>
      </c>
      <c r="G41" s="23">
        <v>30000</v>
      </c>
      <c r="H41" s="23">
        <v>30000</v>
      </c>
    </row>
    <row r="42" spans="1:8" s="12" customFormat="1" ht="40.5" customHeight="1">
      <c r="A42" s="2"/>
      <c r="B42" s="7" t="s">
        <v>21</v>
      </c>
      <c r="C42" s="8">
        <v>7950600</v>
      </c>
      <c r="D42" s="9"/>
      <c r="E42" s="9"/>
      <c r="F42" s="10"/>
      <c r="G42" s="11">
        <v>400000</v>
      </c>
      <c r="H42" s="11">
        <f>SUM(H43)</f>
        <v>399558.5</v>
      </c>
    </row>
    <row r="43" spans="1:8" ht="21.75" customHeight="1">
      <c r="A43" s="3"/>
      <c r="B43" s="19" t="s">
        <v>22</v>
      </c>
      <c r="C43" s="20">
        <v>7950600</v>
      </c>
      <c r="D43" s="21">
        <v>3</v>
      </c>
      <c r="E43" s="21"/>
      <c r="F43" s="22"/>
      <c r="G43" s="23">
        <v>400000</v>
      </c>
      <c r="H43" s="23">
        <f>SUM(H44)</f>
        <v>399558.5</v>
      </c>
    </row>
    <row r="44" spans="1:8" ht="26.25" customHeight="1">
      <c r="A44" s="3"/>
      <c r="B44" s="19" t="s">
        <v>23</v>
      </c>
      <c r="C44" s="20">
        <v>7950600</v>
      </c>
      <c r="D44" s="21">
        <v>3</v>
      </c>
      <c r="E44" s="21">
        <v>9</v>
      </c>
      <c r="F44" s="22"/>
      <c r="G44" s="23">
        <v>400000</v>
      </c>
      <c r="H44" s="23">
        <f>SUM(H45:H46)</f>
        <v>399558.5</v>
      </c>
    </row>
    <row r="45" spans="1:8" ht="17.25" customHeight="1">
      <c r="A45" s="3"/>
      <c r="B45" s="19" t="s">
        <v>24</v>
      </c>
      <c r="C45" s="20">
        <v>7950600</v>
      </c>
      <c r="D45" s="21">
        <v>3</v>
      </c>
      <c r="E45" s="21">
        <v>9</v>
      </c>
      <c r="F45" s="22" t="s">
        <v>25</v>
      </c>
      <c r="G45" s="23">
        <v>321000</v>
      </c>
      <c r="H45" s="23">
        <v>321000</v>
      </c>
    </row>
    <row r="46" spans="1:8" ht="17.25" customHeight="1">
      <c r="A46" s="3"/>
      <c r="B46" s="19" t="s">
        <v>10</v>
      </c>
      <c r="C46" s="20">
        <v>7950600</v>
      </c>
      <c r="D46" s="21">
        <v>3</v>
      </c>
      <c r="E46" s="21">
        <v>9</v>
      </c>
      <c r="F46" s="22">
        <v>750</v>
      </c>
      <c r="G46" s="23">
        <v>79000</v>
      </c>
      <c r="H46" s="23">
        <v>78558.5</v>
      </c>
    </row>
    <row r="47" spans="1:8" s="12" customFormat="1" ht="41.25" customHeight="1">
      <c r="A47" s="2"/>
      <c r="B47" s="7" t="s">
        <v>26</v>
      </c>
      <c r="C47" s="8">
        <v>7950700</v>
      </c>
      <c r="D47" s="9"/>
      <c r="E47" s="9"/>
      <c r="F47" s="10"/>
      <c r="G47" s="11">
        <f>SUM(G48+G51+G54)</f>
        <v>2420000</v>
      </c>
      <c r="H47" s="11">
        <f>SUM(H48+H51+H54)</f>
        <v>2419974.83</v>
      </c>
    </row>
    <row r="48" spans="1:8" ht="29.25" customHeight="1">
      <c r="A48" s="3"/>
      <c r="B48" s="19" t="s">
        <v>22</v>
      </c>
      <c r="C48" s="20">
        <v>7950700</v>
      </c>
      <c r="D48" s="21">
        <v>3</v>
      </c>
      <c r="E48" s="21"/>
      <c r="F48" s="22"/>
      <c r="G48" s="23">
        <f>G49</f>
        <v>1571569.02</v>
      </c>
      <c r="H48" s="23">
        <f>H49</f>
        <v>1571551.84</v>
      </c>
    </row>
    <row r="49" spans="1:8" ht="15.75" customHeight="1">
      <c r="A49" s="3"/>
      <c r="B49" s="19" t="s">
        <v>27</v>
      </c>
      <c r="C49" s="20">
        <v>7950700</v>
      </c>
      <c r="D49" s="21">
        <v>3</v>
      </c>
      <c r="E49" s="21">
        <v>10</v>
      </c>
      <c r="F49" s="22"/>
      <c r="G49" s="23">
        <f>G50</f>
        <v>1571569.02</v>
      </c>
      <c r="H49" s="23">
        <f>H50</f>
        <v>1571551.84</v>
      </c>
    </row>
    <row r="50" spans="1:8" ht="12.75" customHeight="1">
      <c r="A50" s="3"/>
      <c r="B50" s="19" t="s">
        <v>24</v>
      </c>
      <c r="C50" s="20">
        <v>7950700</v>
      </c>
      <c r="D50" s="21">
        <v>3</v>
      </c>
      <c r="E50" s="21">
        <v>10</v>
      </c>
      <c r="F50" s="22" t="s">
        <v>25</v>
      </c>
      <c r="G50" s="23">
        <v>1571569.02</v>
      </c>
      <c r="H50" s="23">
        <v>1571551.84</v>
      </c>
    </row>
    <row r="51" spans="1:8" ht="12.75" customHeight="1">
      <c r="A51" s="3"/>
      <c r="B51" s="19" t="s">
        <v>3</v>
      </c>
      <c r="C51" s="20">
        <v>7950700</v>
      </c>
      <c r="D51" s="21">
        <v>7</v>
      </c>
      <c r="E51" s="21"/>
      <c r="F51" s="22"/>
      <c r="G51" s="23">
        <v>97563.17</v>
      </c>
      <c r="H51" s="23">
        <v>97563.17</v>
      </c>
    </row>
    <row r="52" spans="1:8" ht="12.75" customHeight="1">
      <c r="A52" s="3"/>
      <c r="B52" s="19" t="s">
        <v>4</v>
      </c>
      <c r="C52" s="20">
        <v>7950700</v>
      </c>
      <c r="D52" s="21">
        <v>7</v>
      </c>
      <c r="E52" s="21">
        <v>2</v>
      </c>
      <c r="F52" s="22"/>
      <c r="G52" s="23">
        <v>97563.17</v>
      </c>
      <c r="H52" s="23">
        <v>97563.17</v>
      </c>
    </row>
    <row r="53" spans="1:8" ht="18" customHeight="1">
      <c r="A53" s="3"/>
      <c r="B53" s="19" t="s">
        <v>28</v>
      </c>
      <c r="C53" s="20">
        <v>7950700</v>
      </c>
      <c r="D53" s="21">
        <v>7</v>
      </c>
      <c r="E53" s="21">
        <v>2</v>
      </c>
      <c r="F53" s="22" t="s">
        <v>29</v>
      </c>
      <c r="G53" s="23">
        <v>97563.17</v>
      </c>
      <c r="H53" s="23">
        <v>97563.17</v>
      </c>
    </row>
    <row r="54" spans="1:8" ht="12.75" customHeight="1">
      <c r="A54" s="3"/>
      <c r="B54" s="19" t="s">
        <v>30</v>
      </c>
      <c r="C54" s="20">
        <v>7950700</v>
      </c>
      <c r="D54" s="21">
        <v>8</v>
      </c>
      <c r="E54" s="21"/>
      <c r="F54" s="22"/>
      <c r="G54" s="23">
        <f>SUM(G55)</f>
        <v>750867.8099999999</v>
      </c>
      <c r="H54" s="23">
        <f>SUM(H55)</f>
        <v>750859.8200000001</v>
      </c>
    </row>
    <row r="55" spans="1:8" ht="12.75" customHeight="1">
      <c r="A55" s="3"/>
      <c r="B55" s="19" t="s">
        <v>31</v>
      </c>
      <c r="C55" s="20">
        <v>7950700</v>
      </c>
      <c r="D55" s="21">
        <v>8</v>
      </c>
      <c r="E55" s="21">
        <v>1</v>
      </c>
      <c r="F55" s="22"/>
      <c r="G55" s="23">
        <f>SUM(G56:G57)</f>
        <v>750867.8099999999</v>
      </c>
      <c r="H55" s="23">
        <f>SUM(H56:H57)</f>
        <v>750859.8200000001</v>
      </c>
    </row>
    <row r="56" spans="1:8" ht="12.75" customHeight="1">
      <c r="A56" s="3"/>
      <c r="B56" s="19" t="s">
        <v>24</v>
      </c>
      <c r="C56" s="20">
        <v>7950700</v>
      </c>
      <c r="D56" s="21">
        <v>8</v>
      </c>
      <c r="E56" s="21">
        <v>1</v>
      </c>
      <c r="F56" s="22">
        <v>18</v>
      </c>
      <c r="G56" s="23">
        <v>144855.86</v>
      </c>
      <c r="H56" s="23">
        <v>144855.76</v>
      </c>
    </row>
    <row r="57" spans="1:8" ht="16.5" customHeight="1">
      <c r="A57" s="3"/>
      <c r="B57" s="19" t="s">
        <v>32</v>
      </c>
      <c r="C57" s="20">
        <v>7950700</v>
      </c>
      <c r="D57" s="21">
        <v>8</v>
      </c>
      <c r="E57" s="21">
        <v>1</v>
      </c>
      <c r="F57" s="22" t="s">
        <v>33</v>
      </c>
      <c r="G57" s="23">
        <v>606011.95</v>
      </c>
      <c r="H57" s="23">
        <f>57921.4+250219.3+297863.36</f>
        <v>606004.06</v>
      </c>
    </row>
    <row r="58" spans="1:8" s="12" customFormat="1" ht="39.75" customHeight="1">
      <c r="A58" s="2"/>
      <c r="B58" s="7" t="s">
        <v>34</v>
      </c>
      <c r="C58" s="8">
        <v>7950800</v>
      </c>
      <c r="D58" s="9"/>
      <c r="E58" s="9"/>
      <c r="F58" s="10"/>
      <c r="G58" s="11">
        <v>1355375.5</v>
      </c>
      <c r="H58" s="11">
        <f>SUM(H59)</f>
        <v>1305850.5</v>
      </c>
    </row>
    <row r="59" spans="1:8" ht="12.75" customHeight="1">
      <c r="A59" s="3"/>
      <c r="B59" s="19" t="s">
        <v>35</v>
      </c>
      <c r="C59" s="20">
        <v>7950800</v>
      </c>
      <c r="D59" s="21">
        <v>10</v>
      </c>
      <c r="E59" s="21"/>
      <c r="F59" s="22"/>
      <c r="G59" s="23">
        <v>1355375.5</v>
      </c>
      <c r="H59" s="23">
        <v>1305850.5</v>
      </c>
    </row>
    <row r="60" spans="1:8" ht="12.75" customHeight="1">
      <c r="A60" s="3"/>
      <c r="B60" s="19" t="s">
        <v>36</v>
      </c>
      <c r="C60" s="20">
        <v>7950800</v>
      </c>
      <c r="D60" s="21">
        <v>10</v>
      </c>
      <c r="E60" s="21">
        <v>3</v>
      </c>
      <c r="F60" s="22"/>
      <c r="G60" s="23">
        <v>1355375.5</v>
      </c>
      <c r="H60" s="23">
        <v>1305850.5</v>
      </c>
    </row>
    <row r="61" spans="1:8" ht="27.75" customHeight="1">
      <c r="A61" s="3"/>
      <c r="B61" s="19" t="s">
        <v>37</v>
      </c>
      <c r="C61" s="20">
        <v>7950800</v>
      </c>
      <c r="D61" s="21">
        <v>10</v>
      </c>
      <c r="E61" s="21">
        <v>3</v>
      </c>
      <c r="F61" s="22" t="s">
        <v>38</v>
      </c>
      <c r="G61" s="23">
        <v>1355375.5</v>
      </c>
      <c r="H61" s="23">
        <v>1305850.5</v>
      </c>
    </row>
    <row r="62" spans="1:8" s="12" customFormat="1" ht="30.75" customHeight="1">
      <c r="A62" s="2"/>
      <c r="B62" s="7" t="s">
        <v>39</v>
      </c>
      <c r="C62" s="8">
        <v>7950900</v>
      </c>
      <c r="D62" s="9"/>
      <c r="E62" s="9"/>
      <c r="F62" s="10"/>
      <c r="G62" s="11">
        <v>284810</v>
      </c>
      <c r="H62" s="11">
        <f>SUM(H63)</f>
        <v>209625.8</v>
      </c>
    </row>
    <row r="63" spans="1:8" ht="13.5" customHeight="1">
      <c r="A63" s="3"/>
      <c r="B63" s="19" t="s">
        <v>35</v>
      </c>
      <c r="C63" s="20">
        <v>7950900</v>
      </c>
      <c r="D63" s="21">
        <v>10</v>
      </c>
      <c r="E63" s="21"/>
      <c r="F63" s="22"/>
      <c r="G63" s="23">
        <v>284810</v>
      </c>
      <c r="H63" s="23">
        <v>209625.8</v>
      </c>
    </row>
    <row r="64" spans="1:8" ht="15" customHeight="1">
      <c r="A64" s="3"/>
      <c r="B64" s="19" t="s">
        <v>36</v>
      </c>
      <c r="C64" s="20">
        <v>7950900</v>
      </c>
      <c r="D64" s="21">
        <v>10</v>
      </c>
      <c r="E64" s="21">
        <v>3</v>
      </c>
      <c r="F64" s="22"/>
      <c r="G64" s="23">
        <v>284810</v>
      </c>
      <c r="H64" s="23">
        <v>209625.8</v>
      </c>
    </row>
    <row r="65" spans="1:8" ht="17.25" customHeight="1">
      <c r="A65" s="3"/>
      <c r="B65" s="19" t="s">
        <v>40</v>
      </c>
      <c r="C65" s="20">
        <v>7950900</v>
      </c>
      <c r="D65" s="21">
        <v>10</v>
      </c>
      <c r="E65" s="21">
        <v>3</v>
      </c>
      <c r="F65" s="22" t="s">
        <v>41</v>
      </c>
      <c r="G65" s="23">
        <v>284810</v>
      </c>
      <c r="H65" s="23">
        <v>209625.8</v>
      </c>
    </row>
    <row r="66" spans="1:8" s="12" customFormat="1" ht="27" customHeight="1">
      <c r="A66" s="2"/>
      <c r="B66" s="7" t="s">
        <v>42</v>
      </c>
      <c r="C66" s="8">
        <v>7951000</v>
      </c>
      <c r="D66" s="9"/>
      <c r="E66" s="9"/>
      <c r="F66" s="10"/>
      <c r="G66" s="11">
        <v>600000</v>
      </c>
      <c r="H66" s="11">
        <f>SUM(H67)</f>
        <v>596925.9</v>
      </c>
    </row>
    <row r="67" spans="1:8" ht="12.75" customHeight="1">
      <c r="A67" s="3"/>
      <c r="B67" s="19" t="s">
        <v>8</v>
      </c>
      <c r="C67" s="20">
        <v>7951000</v>
      </c>
      <c r="D67" s="21">
        <v>4</v>
      </c>
      <c r="E67" s="21"/>
      <c r="F67" s="22"/>
      <c r="G67" s="23">
        <v>600000</v>
      </c>
      <c r="H67" s="23">
        <v>596925.9</v>
      </c>
    </row>
    <row r="68" spans="1:8" ht="12.75" customHeight="1">
      <c r="A68" s="3"/>
      <c r="B68" s="19" t="s">
        <v>43</v>
      </c>
      <c r="C68" s="20">
        <v>7951000</v>
      </c>
      <c r="D68" s="21">
        <v>4</v>
      </c>
      <c r="E68" s="21">
        <v>5</v>
      </c>
      <c r="F68" s="22"/>
      <c r="G68" s="23">
        <v>600000</v>
      </c>
      <c r="H68" s="23">
        <v>596925.9</v>
      </c>
    </row>
    <row r="69" spans="1:8" ht="12.75" customHeight="1">
      <c r="A69" s="3"/>
      <c r="B69" s="19" t="s">
        <v>44</v>
      </c>
      <c r="C69" s="20">
        <v>7951000</v>
      </c>
      <c r="D69" s="21">
        <v>4</v>
      </c>
      <c r="E69" s="21">
        <v>5</v>
      </c>
      <c r="F69" s="22" t="s">
        <v>45</v>
      </c>
      <c r="G69" s="23">
        <v>600000</v>
      </c>
      <c r="H69" s="23">
        <v>596925.9</v>
      </c>
    </row>
    <row r="70" spans="1:8" ht="39.75" customHeight="1">
      <c r="A70" s="3"/>
      <c r="B70" s="7" t="s">
        <v>65</v>
      </c>
      <c r="C70" s="8">
        <v>7951100</v>
      </c>
      <c r="D70" s="9"/>
      <c r="E70" s="9"/>
      <c r="F70" s="10"/>
      <c r="G70" s="11">
        <f>SUM(G71+G75)</f>
        <v>34500</v>
      </c>
      <c r="H70" s="11">
        <f>SUM(H71+H75)</f>
        <v>34498.24</v>
      </c>
    </row>
    <row r="71" spans="1:8" ht="24" customHeight="1">
      <c r="A71" s="3"/>
      <c r="B71" s="19" t="s">
        <v>66</v>
      </c>
      <c r="C71" s="20">
        <v>7951101</v>
      </c>
      <c r="D71" s="21"/>
      <c r="E71" s="21"/>
      <c r="F71" s="22"/>
      <c r="G71" s="23">
        <v>14500</v>
      </c>
      <c r="H71" s="23">
        <v>14498.24</v>
      </c>
    </row>
    <row r="72" spans="1:8" ht="15.75" customHeight="1">
      <c r="A72" s="3"/>
      <c r="B72" s="19" t="s">
        <v>35</v>
      </c>
      <c r="C72" s="20">
        <v>7951101</v>
      </c>
      <c r="D72" s="21">
        <v>10</v>
      </c>
      <c r="E72" s="21"/>
      <c r="F72" s="22"/>
      <c r="G72" s="23">
        <v>14500</v>
      </c>
      <c r="H72" s="23">
        <v>14498.24</v>
      </c>
    </row>
    <row r="73" spans="1:8" ht="12.75" customHeight="1">
      <c r="A73" s="3"/>
      <c r="B73" s="19" t="s">
        <v>36</v>
      </c>
      <c r="C73" s="20">
        <v>7951101</v>
      </c>
      <c r="D73" s="21">
        <v>10</v>
      </c>
      <c r="E73" s="21">
        <v>3</v>
      </c>
      <c r="F73" s="22"/>
      <c r="G73" s="23">
        <v>14500</v>
      </c>
      <c r="H73" s="23">
        <v>14498.24</v>
      </c>
    </row>
    <row r="74" spans="1:8" ht="24.75" customHeight="1">
      <c r="A74" s="3"/>
      <c r="B74" s="19" t="s">
        <v>37</v>
      </c>
      <c r="C74" s="20">
        <v>7951101</v>
      </c>
      <c r="D74" s="21">
        <v>10</v>
      </c>
      <c r="E74" s="21">
        <v>3</v>
      </c>
      <c r="F74" s="22">
        <v>99</v>
      </c>
      <c r="G74" s="23">
        <v>14500</v>
      </c>
      <c r="H74" s="23">
        <v>14498.24</v>
      </c>
    </row>
    <row r="75" spans="1:8" ht="25.5" customHeight="1">
      <c r="A75" s="3"/>
      <c r="B75" s="19" t="s">
        <v>67</v>
      </c>
      <c r="C75" s="20">
        <v>7951102</v>
      </c>
      <c r="D75" s="21"/>
      <c r="E75" s="21"/>
      <c r="F75" s="22"/>
      <c r="G75" s="23">
        <v>20000</v>
      </c>
      <c r="H75" s="23">
        <v>20000</v>
      </c>
    </row>
    <row r="76" spans="1:8" ht="14.25" customHeight="1">
      <c r="A76" s="3"/>
      <c r="B76" s="19" t="s">
        <v>8</v>
      </c>
      <c r="C76" s="20">
        <v>7951102</v>
      </c>
      <c r="D76" s="21">
        <v>4</v>
      </c>
      <c r="E76" s="21"/>
      <c r="F76" s="22"/>
      <c r="G76" s="23">
        <v>20000</v>
      </c>
      <c r="H76" s="23">
        <v>20000</v>
      </c>
    </row>
    <row r="77" spans="1:8" ht="12.75" customHeight="1">
      <c r="A77" s="3"/>
      <c r="B77" s="19" t="s">
        <v>9</v>
      </c>
      <c r="C77" s="20">
        <v>7951102</v>
      </c>
      <c r="D77" s="21">
        <v>4</v>
      </c>
      <c r="E77" s="21">
        <v>12</v>
      </c>
      <c r="F77" s="22"/>
      <c r="G77" s="23">
        <v>20000</v>
      </c>
      <c r="H77" s="23">
        <v>20000</v>
      </c>
    </row>
    <row r="78" spans="1:8" ht="12.75" customHeight="1">
      <c r="A78" s="3"/>
      <c r="B78" s="19" t="s">
        <v>10</v>
      </c>
      <c r="C78" s="20">
        <v>7951102</v>
      </c>
      <c r="D78" s="21">
        <v>4</v>
      </c>
      <c r="E78" s="21">
        <v>12</v>
      </c>
      <c r="F78" s="22">
        <v>750</v>
      </c>
      <c r="G78" s="23">
        <v>20000</v>
      </c>
      <c r="H78" s="23">
        <v>20000</v>
      </c>
    </row>
    <row r="79" spans="1:8" s="12" customFormat="1" ht="39" customHeight="1">
      <c r="A79" s="2"/>
      <c r="B79" s="7" t="s">
        <v>46</v>
      </c>
      <c r="C79" s="8">
        <v>7951300</v>
      </c>
      <c r="D79" s="9"/>
      <c r="E79" s="9"/>
      <c r="F79" s="10"/>
      <c r="G79" s="11">
        <f>G80+G85+G89+G93+G99+G106</f>
        <v>2117213</v>
      </c>
      <c r="H79" s="11">
        <f>H80+H85+H89+H93+H99+H106</f>
        <v>1978913</v>
      </c>
    </row>
    <row r="80" spans="1:8" ht="26.25" customHeight="1">
      <c r="A80" s="3"/>
      <c r="B80" s="19" t="s">
        <v>47</v>
      </c>
      <c r="C80" s="20">
        <v>7951302</v>
      </c>
      <c r="D80" s="21"/>
      <c r="E80" s="21"/>
      <c r="F80" s="22"/>
      <c r="G80" s="23">
        <v>1010000</v>
      </c>
      <c r="H80" s="23">
        <v>1010000</v>
      </c>
    </row>
    <row r="81" spans="1:8" ht="12.75" customHeight="1">
      <c r="A81" s="3"/>
      <c r="B81" s="19" t="s">
        <v>30</v>
      </c>
      <c r="C81" s="20">
        <v>7951302</v>
      </c>
      <c r="D81" s="21">
        <v>8</v>
      </c>
      <c r="E81" s="21"/>
      <c r="F81" s="22"/>
      <c r="G81" s="23">
        <v>1010000</v>
      </c>
      <c r="H81" s="23">
        <v>1010000</v>
      </c>
    </row>
    <row r="82" spans="1:8" ht="12.75" customHeight="1">
      <c r="A82" s="3"/>
      <c r="B82" s="19" t="s">
        <v>31</v>
      </c>
      <c r="C82" s="20">
        <v>7951302</v>
      </c>
      <c r="D82" s="21">
        <v>8</v>
      </c>
      <c r="E82" s="21">
        <v>1</v>
      </c>
      <c r="F82" s="22"/>
      <c r="G82" s="23">
        <v>1010000</v>
      </c>
      <c r="H82" s="23">
        <v>1010000</v>
      </c>
    </row>
    <row r="83" spans="1:8" ht="12.75" customHeight="1">
      <c r="A83" s="3"/>
      <c r="B83" s="19" t="s">
        <v>24</v>
      </c>
      <c r="C83" s="20">
        <v>7951302</v>
      </c>
      <c r="D83" s="21">
        <v>8</v>
      </c>
      <c r="E83" s="21">
        <v>1</v>
      </c>
      <c r="F83" s="22">
        <v>18</v>
      </c>
      <c r="G83" s="23">
        <v>5000</v>
      </c>
      <c r="H83" s="23">
        <v>5000</v>
      </c>
    </row>
    <row r="84" spans="1:8" ht="12.75" customHeight="1">
      <c r="A84" s="3"/>
      <c r="B84" s="19" t="s">
        <v>32</v>
      </c>
      <c r="C84" s="20">
        <v>7951302</v>
      </c>
      <c r="D84" s="21">
        <v>8</v>
      </c>
      <c r="E84" s="21">
        <v>1</v>
      </c>
      <c r="F84" s="22" t="s">
        <v>33</v>
      </c>
      <c r="G84" s="23">
        <v>1005000</v>
      </c>
      <c r="H84" s="23">
        <v>1005000</v>
      </c>
    </row>
    <row r="85" spans="1:8" ht="12.75" customHeight="1">
      <c r="A85" s="3"/>
      <c r="B85" s="19" t="s">
        <v>48</v>
      </c>
      <c r="C85" s="20">
        <v>7951303</v>
      </c>
      <c r="D85" s="21"/>
      <c r="E85" s="21"/>
      <c r="F85" s="22"/>
      <c r="G85" s="23">
        <v>30000</v>
      </c>
      <c r="H85" s="23">
        <v>30000</v>
      </c>
    </row>
    <row r="86" spans="1:8" ht="12.75" customHeight="1">
      <c r="A86" s="3"/>
      <c r="B86" s="19" t="s">
        <v>30</v>
      </c>
      <c r="C86" s="20">
        <v>7951303</v>
      </c>
      <c r="D86" s="21">
        <v>8</v>
      </c>
      <c r="E86" s="21"/>
      <c r="F86" s="22"/>
      <c r="G86" s="23">
        <v>30000</v>
      </c>
      <c r="H86" s="23">
        <v>30000</v>
      </c>
    </row>
    <row r="87" spans="1:8" ht="12.75" customHeight="1">
      <c r="A87" s="3"/>
      <c r="B87" s="19" t="s">
        <v>31</v>
      </c>
      <c r="C87" s="20">
        <v>7951303</v>
      </c>
      <c r="D87" s="21">
        <v>8</v>
      </c>
      <c r="E87" s="21">
        <v>1</v>
      </c>
      <c r="F87" s="22"/>
      <c r="G87" s="23">
        <v>30000</v>
      </c>
      <c r="H87" s="23">
        <v>30000</v>
      </c>
    </row>
    <row r="88" spans="1:8" ht="12.75" customHeight="1">
      <c r="A88" s="3"/>
      <c r="B88" s="19" t="s">
        <v>10</v>
      </c>
      <c r="C88" s="20">
        <v>7951303</v>
      </c>
      <c r="D88" s="21">
        <v>8</v>
      </c>
      <c r="E88" s="21">
        <v>1</v>
      </c>
      <c r="F88" s="22">
        <v>750</v>
      </c>
      <c r="G88" s="23">
        <v>30000</v>
      </c>
      <c r="H88" s="23">
        <v>30000</v>
      </c>
    </row>
    <row r="89" spans="1:8" ht="12.75" customHeight="1">
      <c r="A89" s="3"/>
      <c r="B89" s="19" t="s">
        <v>49</v>
      </c>
      <c r="C89" s="20">
        <v>7951304</v>
      </c>
      <c r="D89" s="21"/>
      <c r="E89" s="21"/>
      <c r="F89" s="22"/>
      <c r="G89" s="23">
        <v>7000</v>
      </c>
      <c r="H89" s="23">
        <v>7000</v>
      </c>
    </row>
    <row r="90" spans="1:8" ht="12.75" customHeight="1">
      <c r="A90" s="3"/>
      <c r="B90" s="19" t="s">
        <v>30</v>
      </c>
      <c r="C90" s="20">
        <v>7951304</v>
      </c>
      <c r="D90" s="21">
        <v>8</v>
      </c>
      <c r="E90" s="21"/>
      <c r="F90" s="22"/>
      <c r="G90" s="23">
        <v>7000</v>
      </c>
      <c r="H90" s="23">
        <v>7000</v>
      </c>
    </row>
    <row r="91" spans="1:8" ht="12.75" customHeight="1">
      <c r="A91" s="3"/>
      <c r="B91" s="19" t="s">
        <v>31</v>
      </c>
      <c r="C91" s="20">
        <v>7951304</v>
      </c>
      <c r="D91" s="21">
        <v>8</v>
      </c>
      <c r="E91" s="21">
        <v>1</v>
      </c>
      <c r="F91" s="22"/>
      <c r="G91" s="23">
        <v>7000</v>
      </c>
      <c r="H91" s="23">
        <v>7000</v>
      </c>
    </row>
    <row r="92" spans="1:8" ht="12.75" customHeight="1">
      <c r="A92" s="3"/>
      <c r="B92" s="19" t="s">
        <v>32</v>
      </c>
      <c r="C92" s="20">
        <v>7951304</v>
      </c>
      <c r="D92" s="21">
        <v>8</v>
      </c>
      <c r="E92" s="21">
        <v>1</v>
      </c>
      <c r="F92" s="22" t="s">
        <v>33</v>
      </c>
      <c r="G92" s="23">
        <v>7000</v>
      </c>
      <c r="H92" s="23">
        <v>7000</v>
      </c>
    </row>
    <row r="93" spans="1:8" ht="24.75" customHeight="1">
      <c r="A93" s="3"/>
      <c r="B93" s="19" t="s">
        <v>50</v>
      </c>
      <c r="C93" s="20">
        <v>7951305</v>
      </c>
      <c r="D93" s="21"/>
      <c r="E93" s="21"/>
      <c r="F93" s="22"/>
      <c r="G93" s="23">
        <v>218000</v>
      </c>
      <c r="H93" s="23">
        <v>218000</v>
      </c>
    </row>
    <row r="94" spans="1:8" ht="12.75" customHeight="1">
      <c r="A94" s="3"/>
      <c r="B94" s="19" t="s">
        <v>30</v>
      </c>
      <c r="C94" s="20">
        <v>7951305</v>
      </c>
      <c r="D94" s="21">
        <v>8</v>
      </c>
      <c r="E94" s="21"/>
      <c r="F94" s="22"/>
      <c r="G94" s="23">
        <v>218000</v>
      </c>
      <c r="H94" s="23">
        <v>218000</v>
      </c>
    </row>
    <row r="95" spans="1:8" ht="12.75" customHeight="1">
      <c r="A95" s="3"/>
      <c r="B95" s="19" t="s">
        <v>31</v>
      </c>
      <c r="C95" s="20">
        <v>7951305</v>
      </c>
      <c r="D95" s="21">
        <v>8</v>
      </c>
      <c r="E95" s="21">
        <v>1</v>
      </c>
      <c r="F95" s="22"/>
      <c r="G95" s="23">
        <f>SUM(G96:G100)</f>
        <v>974126</v>
      </c>
      <c r="H95" s="23">
        <f>SUM(H96:H100)</f>
        <v>835826</v>
      </c>
    </row>
    <row r="96" spans="1:8" ht="12.75" customHeight="1">
      <c r="A96" s="3"/>
      <c r="B96" s="19" t="s">
        <v>24</v>
      </c>
      <c r="C96" s="20">
        <v>7951305</v>
      </c>
      <c r="D96" s="21">
        <v>8</v>
      </c>
      <c r="E96" s="21">
        <v>1</v>
      </c>
      <c r="F96" s="22">
        <v>18</v>
      </c>
      <c r="G96" s="23">
        <v>49000</v>
      </c>
      <c r="H96" s="23">
        <v>49000</v>
      </c>
    </row>
    <row r="97" spans="1:8" ht="12.75" customHeight="1">
      <c r="A97" s="3"/>
      <c r="B97" s="19" t="s">
        <v>10</v>
      </c>
      <c r="C97" s="20">
        <v>7951305</v>
      </c>
      <c r="D97" s="21">
        <v>8</v>
      </c>
      <c r="E97" s="21">
        <v>1</v>
      </c>
      <c r="F97" s="22">
        <v>750</v>
      </c>
      <c r="G97" s="23">
        <v>14000</v>
      </c>
      <c r="H97" s="23">
        <v>14000</v>
      </c>
    </row>
    <row r="98" spans="1:8" ht="12.75" customHeight="1">
      <c r="A98" s="3"/>
      <c r="B98" s="19" t="s">
        <v>32</v>
      </c>
      <c r="C98" s="20">
        <v>7951305</v>
      </c>
      <c r="D98" s="21">
        <v>8</v>
      </c>
      <c r="E98" s="21">
        <v>1</v>
      </c>
      <c r="F98" s="22">
        <v>751</v>
      </c>
      <c r="G98" s="23">
        <v>155000</v>
      </c>
      <c r="H98" s="23">
        <v>155000</v>
      </c>
    </row>
    <row r="99" spans="1:8" ht="15" customHeight="1">
      <c r="A99" s="3"/>
      <c r="B99" s="19" t="s">
        <v>51</v>
      </c>
      <c r="C99" s="20">
        <v>7951311</v>
      </c>
      <c r="D99" s="21"/>
      <c r="E99" s="21"/>
      <c r="F99" s="22"/>
      <c r="G99" s="23">
        <f>SUM(G100+G103)</f>
        <v>542213</v>
      </c>
      <c r="H99" s="23">
        <f>SUM(H100+H103)</f>
        <v>403913</v>
      </c>
    </row>
    <row r="100" spans="1:8" ht="12.75" customHeight="1">
      <c r="A100" s="3"/>
      <c r="B100" s="19" t="s">
        <v>73</v>
      </c>
      <c r="C100" s="20">
        <v>7951311</v>
      </c>
      <c r="D100" s="21">
        <v>7</v>
      </c>
      <c r="E100" s="21"/>
      <c r="F100" s="22"/>
      <c r="G100" s="23">
        <v>213913</v>
      </c>
      <c r="H100" s="23">
        <v>213913</v>
      </c>
    </row>
    <row r="101" spans="1:8" ht="15" customHeight="1">
      <c r="A101" s="3"/>
      <c r="B101" s="19" t="s">
        <v>4</v>
      </c>
      <c r="C101" s="20">
        <v>7951311</v>
      </c>
      <c r="D101" s="21">
        <v>7</v>
      </c>
      <c r="E101" s="21">
        <v>2</v>
      </c>
      <c r="F101" s="22"/>
      <c r="G101" s="23">
        <v>213913</v>
      </c>
      <c r="H101" s="23">
        <v>213913</v>
      </c>
    </row>
    <row r="102" spans="1:8" ht="15" customHeight="1">
      <c r="A102" s="3"/>
      <c r="B102" s="19" t="s">
        <v>28</v>
      </c>
      <c r="C102" s="20">
        <v>7951311</v>
      </c>
      <c r="D102" s="21">
        <v>7</v>
      </c>
      <c r="E102" s="21">
        <v>2</v>
      </c>
      <c r="F102" s="22">
        <v>753</v>
      </c>
      <c r="G102" s="23">
        <v>213913</v>
      </c>
      <c r="H102" s="23">
        <v>213913</v>
      </c>
    </row>
    <row r="103" spans="1:8" ht="12.75" customHeight="1">
      <c r="A103" s="3"/>
      <c r="B103" s="19" t="s">
        <v>30</v>
      </c>
      <c r="C103" s="20">
        <v>7951311</v>
      </c>
      <c r="D103" s="21">
        <v>8</v>
      </c>
      <c r="E103" s="21"/>
      <c r="F103" s="22"/>
      <c r="G103" s="23">
        <v>328300</v>
      </c>
      <c r="H103" s="23">
        <f>27165+32835+47005.42+82994.58</f>
        <v>190000</v>
      </c>
    </row>
    <row r="104" spans="1:8" ht="12.75" customHeight="1">
      <c r="A104" s="3"/>
      <c r="B104" s="19" t="s">
        <v>31</v>
      </c>
      <c r="C104" s="20">
        <v>7951311</v>
      </c>
      <c r="D104" s="21">
        <v>8</v>
      </c>
      <c r="E104" s="21">
        <v>1</v>
      </c>
      <c r="F104" s="22"/>
      <c r="G104" s="23">
        <v>328300</v>
      </c>
      <c r="H104" s="23">
        <f>27165+32835+47005.42+82994.58</f>
        <v>190000</v>
      </c>
    </row>
    <row r="105" spans="1:8" ht="12.75" customHeight="1">
      <c r="A105" s="3"/>
      <c r="B105" s="19" t="s">
        <v>32</v>
      </c>
      <c r="C105" s="20">
        <v>7951311</v>
      </c>
      <c r="D105" s="21">
        <v>8</v>
      </c>
      <c r="E105" s="21">
        <v>1</v>
      </c>
      <c r="F105" s="22">
        <v>751</v>
      </c>
      <c r="G105" s="23">
        <v>328300</v>
      </c>
      <c r="H105" s="23">
        <f>27165+32835+47005.42+82994.58</f>
        <v>190000</v>
      </c>
    </row>
    <row r="106" spans="1:8" ht="27" customHeight="1">
      <c r="A106" s="3"/>
      <c r="B106" s="19" t="s">
        <v>52</v>
      </c>
      <c r="C106" s="20">
        <v>7951312</v>
      </c>
      <c r="D106" s="21"/>
      <c r="E106" s="21"/>
      <c r="F106" s="22"/>
      <c r="G106" s="23">
        <v>310000</v>
      </c>
      <c r="H106" s="23">
        <v>310000</v>
      </c>
    </row>
    <row r="107" spans="1:8" ht="12.75" customHeight="1">
      <c r="A107" s="3"/>
      <c r="B107" s="19" t="s">
        <v>3</v>
      </c>
      <c r="C107" s="20">
        <v>7951312</v>
      </c>
      <c r="D107" s="21">
        <v>7</v>
      </c>
      <c r="E107" s="21"/>
      <c r="F107" s="22"/>
      <c r="G107" s="23">
        <v>200000</v>
      </c>
      <c r="H107" s="23">
        <v>200000</v>
      </c>
    </row>
    <row r="108" spans="1:8" ht="12.75" customHeight="1">
      <c r="A108" s="3"/>
      <c r="B108" s="19" t="s">
        <v>4</v>
      </c>
      <c r="C108" s="20">
        <v>7951312</v>
      </c>
      <c r="D108" s="21">
        <v>7</v>
      </c>
      <c r="E108" s="21">
        <v>2</v>
      </c>
      <c r="F108" s="22"/>
      <c r="G108" s="23">
        <v>200000</v>
      </c>
      <c r="H108" s="23">
        <v>200000</v>
      </c>
    </row>
    <row r="109" spans="1:8" ht="17.25" customHeight="1">
      <c r="A109" s="3"/>
      <c r="B109" s="19" t="s">
        <v>28</v>
      </c>
      <c r="C109" s="20">
        <v>7951312</v>
      </c>
      <c r="D109" s="21">
        <v>7</v>
      </c>
      <c r="E109" s="21">
        <v>2</v>
      </c>
      <c r="F109" s="22" t="s">
        <v>29</v>
      </c>
      <c r="G109" s="23">
        <v>200000</v>
      </c>
      <c r="H109" s="23">
        <v>200000</v>
      </c>
    </row>
    <row r="110" spans="1:8" ht="12.75" customHeight="1">
      <c r="A110" s="3"/>
      <c r="B110" s="19" t="s">
        <v>30</v>
      </c>
      <c r="C110" s="20">
        <v>7951312</v>
      </c>
      <c r="D110" s="21">
        <v>8</v>
      </c>
      <c r="E110" s="21"/>
      <c r="F110" s="22"/>
      <c r="G110" s="23">
        <v>110000</v>
      </c>
      <c r="H110" s="23">
        <v>110000</v>
      </c>
    </row>
    <row r="111" spans="1:8" ht="12.75" customHeight="1">
      <c r="A111" s="3"/>
      <c r="B111" s="19" t="s">
        <v>31</v>
      </c>
      <c r="C111" s="20">
        <v>7951312</v>
      </c>
      <c r="D111" s="21">
        <v>8</v>
      </c>
      <c r="E111" s="21">
        <v>1</v>
      </c>
      <c r="F111" s="22"/>
      <c r="G111" s="23">
        <v>110000</v>
      </c>
      <c r="H111" s="23">
        <v>110000</v>
      </c>
    </row>
    <row r="112" spans="1:8" ht="15.75" customHeight="1">
      <c r="A112" s="3"/>
      <c r="B112" s="19" t="s">
        <v>32</v>
      </c>
      <c r="C112" s="20">
        <v>7951312</v>
      </c>
      <c r="D112" s="21">
        <v>8</v>
      </c>
      <c r="E112" s="21">
        <v>1</v>
      </c>
      <c r="F112" s="22" t="s">
        <v>33</v>
      </c>
      <c r="G112" s="23">
        <v>110000</v>
      </c>
      <c r="H112" s="23">
        <v>110000</v>
      </c>
    </row>
    <row r="113" spans="1:8" ht="26.25" customHeight="1">
      <c r="A113" s="3"/>
      <c r="B113" s="7" t="s">
        <v>77</v>
      </c>
      <c r="C113" s="20">
        <v>7951400</v>
      </c>
      <c r="D113" s="21"/>
      <c r="E113" s="21"/>
      <c r="F113" s="22"/>
      <c r="G113" s="11">
        <v>82000</v>
      </c>
      <c r="H113" s="11">
        <v>82000</v>
      </c>
    </row>
    <row r="114" spans="1:8" ht="15.75" customHeight="1">
      <c r="A114" s="3"/>
      <c r="B114" s="19" t="s">
        <v>73</v>
      </c>
      <c r="C114" s="20">
        <v>7951400</v>
      </c>
      <c r="D114" s="21">
        <v>7</v>
      </c>
      <c r="E114" s="21"/>
      <c r="F114" s="22"/>
      <c r="G114" s="23">
        <v>82000</v>
      </c>
      <c r="H114" s="23">
        <v>82000</v>
      </c>
    </row>
    <row r="115" spans="1:8" ht="15.75" customHeight="1">
      <c r="A115" s="3"/>
      <c r="B115" s="19" t="s">
        <v>4</v>
      </c>
      <c r="C115" s="20">
        <v>7951400</v>
      </c>
      <c r="D115" s="21">
        <v>7</v>
      </c>
      <c r="E115" s="21">
        <v>2</v>
      </c>
      <c r="F115" s="22"/>
      <c r="G115" s="23">
        <v>82000</v>
      </c>
      <c r="H115" s="23">
        <v>82000</v>
      </c>
    </row>
    <row r="116" spans="1:8" ht="15.75" customHeight="1">
      <c r="A116" s="3"/>
      <c r="B116" s="19" t="s">
        <v>28</v>
      </c>
      <c r="C116" s="20">
        <v>7951400</v>
      </c>
      <c r="D116" s="21">
        <v>7</v>
      </c>
      <c r="E116" s="21">
        <v>2</v>
      </c>
      <c r="F116" s="22">
        <v>753</v>
      </c>
      <c r="G116" s="23">
        <v>82000</v>
      </c>
      <c r="H116" s="23">
        <v>82000</v>
      </c>
    </row>
    <row r="117" spans="1:8" s="12" customFormat="1" ht="36.75" customHeight="1">
      <c r="A117" s="2"/>
      <c r="B117" s="7" t="s">
        <v>53</v>
      </c>
      <c r="C117" s="8">
        <v>7951500</v>
      </c>
      <c r="D117" s="9"/>
      <c r="E117" s="9"/>
      <c r="F117" s="10"/>
      <c r="G117" s="11">
        <f>SUM(G118,G121,G124,G127,G130)</f>
        <v>384500</v>
      </c>
      <c r="H117" s="11">
        <f>SUM(H118,H121,H124,H127,H130)</f>
        <v>384500</v>
      </c>
    </row>
    <row r="118" spans="1:8" ht="12.75" customHeight="1">
      <c r="A118" s="3"/>
      <c r="B118" s="19" t="s">
        <v>22</v>
      </c>
      <c r="C118" s="20">
        <v>7951500</v>
      </c>
      <c r="D118" s="21">
        <v>3</v>
      </c>
      <c r="E118" s="21"/>
      <c r="F118" s="22"/>
      <c r="G118" s="23">
        <v>70000</v>
      </c>
      <c r="H118" s="23">
        <v>70000</v>
      </c>
    </row>
    <row r="119" spans="1:8" ht="12.75" customHeight="1">
      <c r="A119" s="3"/>
      <c r="B119" s="19" t="s">
        <v>27</v>
      </c>
      <c r="C119" s="20">
        <v>7951500</v>
      </c>
      <c r="D119" s="21">
        <v>3</v>
      </c>
      <c r="E119" s="21">
        <v>10</v>
      </c>
      <c r="F119" s="22"/>
      <c r="G119" s="23">
        <v>70000</v>
      </c>
      <c r="H119" s="23">
        <v>70000</v>
      </c>
    </row>
    <row r="120" spans="1:8" ht="12.75" customHeight="1">
      <c r="A120" s="3"/>
      <c r="B120" s="19" t="s">
        <v>24</v>
      </c>
      <c r="C120" s="20">
        <v>7951500</v>
      </c>
      <c r="D120" s="21">
        <v>3</v>
      </c>
      <c r="E120" s="21">
        <v>10</v>
      </c>
      <c r="F120" s="22" t="s">
        <v>25</v>
      </c>
      <c r="G120" s="23">
        <v>70000</v>
      </c>
      <c r="H120" s="23">
        <v>70000</v>
      </c>
    </row>
    <row r="121" spans="1:8" ht="12.75" customHeight="1">
      <c r="A121" s="3"/>
      <c r="B121" s="19" t="s">
        <v>8</v>
      </c>
      <c r="C121" s="20">
        <v>7951500</v>
      </c>
      <c r="D121" s="21">
        <v>4</v>
      </c>
      <c r="E121" s="21"/>
      <c r="F121" s="22"/>
      <c r="G121" s="23">
        <v>15000</v>
      </c>
      <c r="H121" s="23">
        <v>15000</v>
      </c>
    </row>
    <row r="122" spans="1:8" ht="12.75" customHeight="1">
      <c r="A122" s="3"/>
      <c r="B122" s="19" t="s">
        <v>68</v>
      </c>
      <c r="C122" s="20">
        <v>7951500</v>
      </c>
      <c r="D122" s="21">
        <v>4</v>
      </c>
      <c r="E122" s="21">
        <v>9</v>
      </c>
      <c r="F122" s="22"/>
      <c r="G122" s="23">
        <v>15000</v>
      </c>
      <c r="H122" s="23">
        <v>15000</v>
      </c>
    </row>
    <row r="123" spans="1:8" ht="12.75" customHeight="1">
      <c r="A123" s="3"/>
      <c r="B123" s="19" t="s">
        <v>24</v>
      </c>
      <c r="C123" s="20">
        <v>7951500</v>
      </c>
      <c r="D123" s="21">
        <v>4</v>
      </c>
      <c r="E123" s="21">
        <v>9</v>
      </c>
      <c r="F123" s="22">
        <v>18</v>
      </c>
      <c r="G123" s="23">
        <v>15000</v>
      </c>
      <c r="H123" s="23">
        <v>15000</v>
      </c>
    </row>
    <row r="124" spans="1:8" ht="12.75" customHeight="1">
      <c r="A124" s="3"/>
      <c r="B124" s="19" t="s">
        <v>69</v>
      </c>
      <c r="C124" s="20">
        <v>7951500</v>
      </c>
      <c r="D124" s="21">
        <v>5</v>
      </c>
      <c r="E124" s="21"/>
      <c r="F124" s="22"/>
      <c r="G124" s="23">
        <v>143000</v>
      </c>
      <c r="H124" s="23">
        <v>143000</v>
      </c>
    </row>
    <row r="125" spans="1:8" ht="12.75" customHeight="1">
      <c r="A125" s="3"/>
      <c r="B125" s="19" t="s">
        <v>70</v>
      </c>
      <c r="C125" s="20">
        <v>7951500</v>
      </c>
      <c r="D125" s="21">
        <v>5</v>
      </c>
      <c r="E125" s="21">
        <v>3</v>
      </c>
      <c r="F125" s="22"/>
      <c r="G125" s="23">
        <v>143000</v>
      </c>
      <c r="H125" s="23">
        <v>143000</v>
      </c>
    </row>
    <row r="126" spans="1:8" ht="12.75" customHeight="1">
      <c r="A126" s="3"/>
      <c r="B126" s="19" t="s">
        <v>24</v>
      </c>
      <c r="C126" s="20">
        <v>7951500</v>
      </c>
      <c r="D126" s="21">
        <v>5</v>
      </c>
      <c r="E126" s="21">
        <v>3</v>
      </c>
      <c r="F126" s="22">
        <v>18</v>
      </c>
      <c r="G126" s="23">
        <v>143000</v>
      </c>
      <c r="H126" s="23">
        <v>143000</v>
      </c>
    </row>
    <row r="127" spans="1:8" ht="12.75" customHeight="1">
      <c r="A127" s="3"/>
      <c r="B127" s="19" t="s">
        <v>30</v>
      </c>
      <c r="C127" s="20">
        <v>7951500</v>
      </c>
      <c r="D127" s="21">
        <v>8</v>
      </c>
      <c r="E127" s="21"/>
      <c r="F127" s="22"/>
      <c r="G127" s="23">
        <v>136500</v>
      </c>
      <c r="H127" s="23">
        <v>136500</v>
      </c>
    </row>
    <row r="128" spans="1:8" ht="12.75" customHeight="1">
      <c r="A128" s="3"/>
      <c r="B128" s="19" t="s">
        <v>31</v>
      </c>
      <c r="C128" s="20">
        <v>7951500</v>
      </c>
      <c r="D128" s="21">
        <v>8</v>
      </c>
      <c r="E128" s="21">
        <v>1</v>
      </c>
      <c r="F128" s="22"/>
      <c r="G128" s="23">
        <v>136500</v>
      </c>
      <c r="H128" s="23">
        <v>136500</v>
      </c>
    </row>
    <row r="129" spans="1:8" ht="12.75" customHeight="1">
      <c r="A129" s="3"/>
      <c r="B129" s="19" t="s">
        <v>24</v>
      </c>
      <c r="C129" s="20">
        <v>7951500</v>
      </c>
      <c r="D129" s="21">
        <v>8</v>
      </c>
      <c r="E129" s="21">
        <v>1</v>
      </c>
      <c r="F129" s="22">
        <v>18</v>
      </c>
      <c r="G129" s="23">
        <v>136500</v>
      </c>
      <c r="H129" s="23">
        <v>136500</v>
      </c>
    </row>
    <row r="130" spans="1:8" ht="12.75" customHeight="1">
      <c r="A130" s="3"/>
      <c r="B130" s="19" t="s">
        <v>17</v>
      </c>
      <c r="C130" s="20">
        <v>7951500</v>
      </c>
      <c r="D130" s="21">
        <v>11</v>
      </c>
      <c r="E130" s="21"/>
      <c r="F130" s="22"/>
      <c r="G130" s="23">
        <v>20000</v>
      </c>
      <c r="H130" s="23">
        <v>20000</v>
      </c>
    </row>
    <row r="131" spans="1:8" ht="12.75" customHeight="1">
      <c r="A131" s="3"/>
      <c r="B131" s="19" t="s">
        <v>19</v>
      </c>
      <c r="C131" s="20">
        <v>7951500</v>
      </c>
      <c r="D131" s="21">
        <v>11</v>
      </c>
      <c r="E131" s="21">
        <v>2</v>
      </c>
      <c r="F131" s="22"/>
      <c r="G131" s="23">
        <v>20000</v>
      </c>
      <c r="H131" s="23">
        <v>20000</v>
      </c>
    </row>
    <row r="132" spans="1:8" ht="12.75" customHeight="1">
      <c r="A132" s="3"/>
      <c r="B132" s="19" t="s">
        <v>24</v>
      </c>
      <c r="C132" s="20">
        <v>7951500</v>
      </c>
      <c r="D132" s="21">
        <v>11</v>
      </c>
      <c r="E132" s="21">
        <v>2</v>
      </c>
      <c r="F132" s="22">
        <v>18</v>
      </c>
      <c r="G132" s="23">
        <v>20000</v>
      </c>
      <c r="H132" s="23">
        <v>20000</v>
      </c>
    </row>
    <row r="133" spans="1:8" s="12" customFormat="1" ht="54" customHeight="1">
      <c r="A133" s="2"/>
      <c r="B133" s="7" t="s">
        <v>54</v>
      </c>
      <c r="C133" s="8">
        <v>7951600</v>
      </c>
      <c r="D133" s="9"/>
      <c r="E133" s="9"/>
      <c r="F133" s="10"/>
      <c r="G133" s="11">
        <v>300000</v>
      </c>
      <c r="H133" s="11">
        <v>300000</v>
      </c>
    </row>
    <row r="134" spans="1:8" ht="12.75" customHeight="1">
      <c r="A134" s="3"/>
      <c r="B134" s="19" t="s">
        <v>8</v>
      </c>
      <c r="C134" s="20">
        <v>7951600</v>
      </c>
      <c r="D134" s="21">
        <v>4</v>
      </c>
      <c r="E134" s="21"/>
      <c r="F134" s="22"/>
      <c r="G134" s="23">
        <v>300000</v>
      </c>
      <c r="H134" s="23">
        <v>300000</v>
      </c>
    </row>
    <row r="135" spans="1:8" ht="12.75" customHeight="1">
      <c r="A135" s="3"/>
      <c r="B135" s="19" t="s">
        <v>9</v>
      </c>
      <c r="C135" s="20">
        <v>7951600</v>
      </c>
      <c r="D135" s="21">
        <v>4</v>
      </c>
      <c r="E135" s="21">
        <v>12</v>
      </c>
      <c r="F135" s="22"/>
      <c r="G135" s="23">
        <v>300000</v>
      </c>
      <c r="H135" s="23">
        <v>300000</v>
      </c>
    </row>
    <row r="136" spans="1:8" ht="12.75" customHeight="1">
      <c r="A136" s="3"/>
      <c r="B136" s="19" t="s">
        <v>44</v>
      </c>
      <c r="C136" s="20">
        <v>7951600</v>
      </c>
      <c r="D136" s="21">
        <v>4</v>
      </c>
      <c r="E136" s="21">
        <v>12</v>
      </c>
      <c r="F136" s="22" t="s">
        <v>45</v>
      </c>
      <c r="G136" s="23">
        <v>300000</v>
      </c>
      <c r="H136" s="23">
        <v>300000</v>
      </c>
    </row>
    <row r="137" spans="1:8" s="12" customFormat="1" ht="43.5" customHeight="1">
      <c r="A137" s="2"/>
      <c r="B137" s="7" t="s">
        <v>55</v>
      </c>
      <c r="C137" s="8">
        <v>7951700</v>
      </c>
      <c r="D137" s="9"/>
      <c r="E137" s="9"/>
      <c r="F137" s="10"/>
      <c r="G137" s="11">
        <v>208810</v>
      </c>
      <c r="H137" s="11">
        <f>SUM(H138)</f>
        <v>208753.29</v>
      </c>
    </row>
    <row r="138" spans="1:8" ht="12.75" customHeight="1">
      <c r="A138" s="3"/>
      <c r="B138" s="19" t="s">
        <v>8</v>
      </c>
      <c r="C138" s="20">
        <v>7951700</v>
      </c>
      <c r="D138" s="21">
        <v>4</v>
      </c>
      <c r="E138" s="21"/>
      <c r="F138" s="22"/>
      <c r="G138" s="23">
        <v>208810</v>
      </c>
      <c r="H138" s="23">
        <v>208753.29</v>
      </c>
    </row>
    <row r="139" spans="1:8" ht="14.25" customHeight="1">
      <c r="A139" s="3"/>
      <c r="B139" s="19" t="s">
        <v>56</v>
      </c>
      <c r="C139" s="20">
        <v>7951700</v>
      </c>
      <c r="D139" s="21">
        <v>4</v>
      </c>
      <c r="E139" s="21">
        <v>1</v>
      </c>
      <c r="F139" s="22"/>
      <c r="G139" s="23">
        <v>208810</v>
      </c>
      <c r="H139" s="23">
        <v>208753.29</v>
      </c>
    </row>
    <row r="140" spans="1:8" ht="15.75" customHeight="1">
      <c r="A140" s="3"/>
      <c r="B140" s="19" t="s">
        <v>44</v>
      </c>
      <c r="C140" s="20">
        <v>7951700</v>
      </c>
      <c r="D140" s="21">
        <v>4</v>
      </c>
      <c r="E140" s="21">
        <v>1</v>
      </c>
      <c r="F140" s="22" t="s">
        <v>45</v>
      </c>
      <c r="G140" s="23">
        <v>208810</v>
      </c>
      <c r="H140" s="23">
        <v>208753.29</v>
      </c>
    </row>
    <row r="141" spans="1:8" ht="51.75" customHeight="1">
      <c r="A141" s="3"/>
      <c r="B141" s="7" t="s">
        <v>74</v>
      </c>
      <c r="C141" s="8">
        <v>7951800</v>
      </c>
      <c r="D141" s="9"/>
      <c r="E141" s="9"/>
      <c r="F141" s="10"/>
      <c r="G141" s="11">
        <v>1900000</v>
      </c>
      <c r="H141" s="11">
        <f>SUM(H142)</f>
        <v>1000000</v>
      </c>
    </row>
    <row r="142" spans="1:8" ht="15.75" customHeight="1">
      <c r="A142" s="3"/>
      <c r="B142" s="19" t="s">
        <v>75</v>
      </c>
      <c r="C142" s="20">
        <v>7951800</v>
      </c>
      <c r="D142" s="21">
        <v>4</v>
      </c>
      <c r="E142" s="21"/>
      <c r="F142" s="22"/>
      <c r="G142" s="23">
        <v>1900000</v>
      </c>
      <c r="H142" s="23">
        <v>1000000</v>
      </c>
    </row>
    <row r="143" spans="1:8" ht="15.75" customHeight="1">
      <c r="A143" s="3"/>
      <c r="B143" s="19" t="s">
        <v>76</v>
      </c>
      <c r="C143" s="20">
        <v>7951800</v>
      </c>
      <c r="D143" s="21">
        <v>4</v>
      </c>
      <c r="E143" s="21">
        <v>8</v>
      </c>
      <c r="F143" s="22"/>
      <c r="G143" s="23">
        <v>1900000</v>
      </c>
      <c r="H143" s="23">
        <v>1000000</v>
      </c>
    </row>
    <row r="144" spans="1:8" ht="15.75" customHeight="1">
      <c r="A144" s="3"/>
      <c r="B144" s="19" t="s">
        <v>44</v>
      </c>
      <c r="C144" s="20">
        <v>7951800</v>
      </c>
      <c r="D144" s="21">
        <v>4</v>
      </c>
      <c r="E144" s="21">
        <v>8</v>
      </c>
      <c r="F144" s="22">
        <v>13</v>
      </c>
      <c r="G144" s="23">
        <v>1900000</v>
      </c>
      <c r="H144" s="23">
        <v>1000000</v>
      </c>
    </row>
    <row r="145" spans="1:8" ht="13.5" customHeight="1">
      <c r="A145" s="1"/>
      <c r="B145" s="36" t="s">
        <v>57</v>
      </c>
      <c r="C145" s="37"/>
      <c r="D145" s="37"/>
      <c r="E145" s="37"/>
      <c r="F145" s="37"/>
      <c r="G145" s="4">
        <f>SUM(G8)</f>
        <v>13060160.5</v>
      </c>
      <c r="H145" s="4">
        <f>SUM(H8)</f>
        <v>11660682.719999999</v>
      </c>
    </row>
  </sheetData>
  <mergeCells count="3">
    <mergeCell ref="B145:F145"/>
    <mergeCell ref="C2:G2"/>
    <mergeCell ref="B4:G4"/>
  </mergeCells>
  <printOptions/>
  <pageMargins left="0.53" right="0.393700787401575" top="0.31" bottom="0.22" header="0.499999992490753" footer="0.499999992490753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ФЭУ Администрации Холмогорского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MENSHAKOVA</dc:creator>
  <cp:keywords/>
  <dc:description/>
  <cp:lastModifiedBy>Viktorova</cp:lastModifiedBy>
  <cp:lastPrinted>2014-03-29T11:08:13Z</cp:lastPrinted>
  <dcterms:created xsi:type="dcterms:W3CDTF">2012-11-13T14:39:10Z</dcterms:created>
  <dcterms:modified xsi:type="dcterms:W3CDTF">2014-03-29T11:09:21Z</dcterms:modified>
  <cp:category/>
  <cp:version/>
  <cp:contentType/>
  <cp:contentStatus/>
</cp:coreProperties>
</file>